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Budgets 24-25\Taxation\Fire\"/>
    </mc:Choice>
  </mc:AlternateContent>
  <xr:revisionPtr revIDLastSave="0" documentId="8_{5F8372E0-6362-4AA6-BDCB-E3F3A90B4247}" xr6:coauthVersionLast="47" xr6:coauthVersionMax="47" xr10:uidLastSave="{00000000-0000-0000-0000-000000000000}"/>
  <bookViews>
    <workbookView xWindow="3885" yWindow="0" windowWidth="21270" windowHeight="15135" tabRatio="761" activeTab="9" xr2:uid="{F31F6C10-B5F4-4545-AE62-228D56542052}"/>
  </bookViews>
  <sheets>
    <sheet name="S-1 Tentat" sheetId="21" r:id="rId1"/>
    <sheet name="S-1 Final" sheetId="22" r:id="rId2"/>
    <sheet name="Sch S-2" sheetId="1" r:id="rId3"/>
    <sheet name="Sch S-3" sheetId="2" r:id="rId4"/>
    <sheet name="Sch A" sheetId="3" r:id="rId5"/>
    <sheet name="Sch A-1" sheetId="4" r:id="rId6"/>
    <sheet name="Sch B-8" sheetId="5" r:id="rId7"/>
    <sheet name="Sch B-9" sheetId="6" r:id="rId8"/>
    <sheet name="Sch B-10" sheetId="7" r:id="rId9"/>
    <sheet name="Sch B-11" sheetId="8" r:id="rId10"/>
    <sheet name="Sch B-14 FE" sheetId="9" r:id="rId11"/>
    <sheet name="Sch B-14 MA" sheetId="10" r:id="rId12"/>
    <sheet name="Sch B-14 CP" sheetId="11" r:id="rId13"/>
    <sheet name="Sch B-14 Gnts" sheetId="20" r:id="rId14"/>
    <sheet name="Sch T" sheetId="12" r:id="rId15"/>
    <sheet name="Sch 30" sheetId="13" r:id="rId16"/>
    <sheet name="Sch 31" sheetId="14" r:id="rId17"/>
    <sheet name="Sch 32" sheetId="15" r:id="rId18"/>
    <sheet name="Chklist-General" sheetId="16" r:id="rId19"/>
    <sheet name="Chklist-Condensed" sheetId="19" r:id="rId20"/>
    <sheet name="Chklist-Exempt" sheetId="18" r:id="rId21"/>
  </sheets>
  <externalReferences>
    <externalReference r:id="rId2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4" l="1"/>
  <c r="F49" i="6" l="1"/>
  <c r="F51" i="6"/>
  <c r="F44" i="6"/>
  <c r="F42" i="6"/>
  <c r="H25" i="20"/>
  <c r="F26" i="11"/>
  <c r="F31" i="10"/>
  <c r="F26" i="10"/>
  <c r="F26" i="9"/>
  <c r="E49" i="6"/>
  <c r="D49" i="6"/>
  <c r="C45" i="8"/>
  <c r="C51" i="6"/>
  <c r="C42" i="8" l="1"/>
  <c r="C40" i="8"/>
  <c r="F31" i="12"/>
  <c r="E38" i="8"/>
  <c r="K10" i="2" l="1"/>
  <c r="K37" i="2" s="1"/>
  <c r="F49" i="20"/>
  <c r="F23" i="20"/>
  <c r="G23" i="20"/>
  <c r="E23" i="20"/>
  <c r="G14" i="20"/>
  <c r="E32" i="20"/>
  <c r="D31" i="10"/>
  <c r="D33" i="10" s="1"/>
  <c r="C33" i="10"/>
  <c r="C31" i="10"/>
  <c r="E40" i="8"/>
  <c r="C49" i="6"/>
  <c r="E52" i="5"/>
  <c r="C52" i="5"/>
  <c r="F40" i="20"/>
  <c r="F44" i="20" s="1"/>
  <c r="E40" i="20"/>
  <c r="E44" i="20" s="1"/>
  <c r="E18" i="10"/>
  <c r="D33" i="9"/>
  <c r="D49" i="9" s="1"/>
  <c r="E26" i="9" s="1"/>
  <c r="G19" i="1"/>
  <c r="H19" i="1"/>
  <c r="I19" i="1"/>
  <c r="I26" i="1" s="1"/>
  <c r="G26" i="1"/>
  <c r="H26" i="1"/>
  <c r="G37" i="1"/>
  <c r="H37" i="1"/>
  <c r="I37" i="1"/>
  <c r="G49" i="1"/>
  <c r="H49" i="1"/>
  <c r="I49" i="1"/>
  <c r="G10" i="2"/>
  <c r="I10" i="2"/>
  <c r="G12" i="2"/>
  <c r="G13" i="2"/>
  <c r="G16" i="2"/>
  <c r="G37" i="2" s="1"/>
  <c r="G41" i="2" s="1"/>
  <c r="G19" i="2"/>
  <c r="G21" i="2"/>
  <c r="G23" i="2"/>
  <c r="G25" i="2"/>
  <c r="G27" i="2"/>
  <c r="G29" i="2"/>
  <c r="G31" i="2"/>
  <c r="G33" i="2"/>
  <c r="G35" i="2"/>
  <c r="E37" i="2"/>
  <c r="F37" i="2"/>
  <c r="H37" i="2"/>
  <c r="E41" i="2"/>
  <c r="F41" i="2"/>
  <c r="H41" i="2"/>
  <c r="P16" i="3"/>
  <c r="K17" i="3"/>
  <c r="O17" i="3"/>
  <c r="P17" i="3"/>
  <c r="K18" i="3"/>
  <c r="O18" i="3"/>
  <c r="P18" i="3"/>
  <c r="O19" i="3"/>
  <c r="P19" i="3"/>
  <c r="O20" i="3"/>
  <c r="P20" i="3"/>
  <c r="I38" i="3"/>
  <c r="M38" i="3"/>
  <c r="M49" i="3" s="1"/>
  <c r="I49" i="3"/>
  <c r="J49" i="3"/>
  <c r="N49" i="3"/>
  <c r="L16" i="4"/>
  <c r="L38" i="4" s="1"/>
  <c r="M16" i="4"/>
  <c r="M38" i="4" s="1"/>
  <c r="N16" i="4"/>
  <c r="N38" i="4" s="1"/>
  <c r="O16" i="4"/>
  <c r="H17" i="4"/>
  <c r="I17" i="4"/>
  <c r="D18" i="4"/>
  <c r="E18" i="4"/>
  <c r="F18" i="4"/>
  <c r="G18" i="4"/>
  <c r="H18" i="4"/>
  <c r="I18" i="4"/>
  <c r="J18" i="4"/>
  <c r="K18" i="4"/>
  <c r="N18" i="4"/>
  <c r="O18" i="4"/>
  <c r="J19" i="4"/>
  <c r="K19" i="4"/>
  <c r="D20" i="4"/>
  <c r="E20" i="4"/>
  <c r="F20" i="4"/>
  <c r="G20" i="4"/>
  <c r="H20" i="4"/>
  <c r="I20" i="4"/>
  <c r="J20" i="4"/>
  <c r="K20" i="4"/>
  <c r="O40" i="4"/>
  <c r="C16" i="5"/>
  <c r="D16" i="5"/>
  <c r="E16" i="5"/>
  <c r="G16" i="3" s="1"/>
  <c r="G38" i="3" s="1"/>
  <c r="F16" i="5"/>
  <c r="H16" i="3" s="1"/>
  <c r="C21" i="5"/>
  <c r="D21" i="5"/>
  <c r="E21" i="5"/>
  <c r="E16" i="3" s="1"/>
  <c r="E38" i="3" s="1"/>
  <c r="E49" i="3" s="1"/>
  <c r="F21" i="5"/>
  <c r="F16" i="3" s="1"/>
  <c r="F38" i="3" s="1"/>
  <c r="F49" i="3" s="1"/>
  <c r="C27" i="5"/>
  <c r="D27" i="5"/>
  <c r="E27" i="5"/>
  <c r="F27" i="5"/>
  <c r="C31" i="5"/>
  <c r="D31" i="5"/>
  <c r="E31" i="5"/>
  <c r="F31" i="5"/>
  <c r="C39" i="5"/>
  <c r="D39" i="5"/>
  <c r="E39" i="5"/>
  <c r="F39" i="5"/>
  <c r="C46" i="5"/>
  <c r="D46" i="5"/>
  <c r="E46" i="5"/>
  <c r="F46" i="5"/>
  <c r="C33" i="6"/>
  <c r="D33" i="6"/>
  <c r="E33" i="6"/>
  <c r="O16" i="3" s="1"/>
  <c r="F33" i="6"/>
  <c r="C16" i="7"/>
  <c r="C20" i="7" s="1"/>
  <c r="C13" i="8" s="1"/>
  <c r="C26" i="8" s="1"/>
  <c r="D16" i="7"/>
  <c r="D20" i="7" s="1"/>
  <c r="D13" i="8" s="1"/>
  <c r="D26" i="8" s="1"/>
  <c r="D40" i="8" s="1"/>
  <c r="E16" i="7"/>
  <c r="E20" i="7" s="1"/>
  <c r="E13" i="8" s="1"/>
  <c r="E26" i="8" s="1"/>
  <c r="F16" i="7"/>
  <c r="F20" i="7" s="1"/>
  <c r="F13" i="8" s="1"/>
  <c r="F26" i="8" s="1"/>
  <c r="C45" i="7"/>
  <c r="D45" i="7"/>
  <c r="E45" i="7"/>
  <c r="F45" i="7"/>
  <c r="E16" i="4" s="1"/>
  <c r="C46" i="7"/>
  <c r="D46" i="7"/>
  <c r="E46" i="7"/>
  <c r="F16" i="4" s="1"/>
  <c r="F46" i="7"/>
  <c r="G16" i="4" s="1"/>
  <c r="C47" i="7"/>
  <c r="D47" i="7"/>
  <c r="E47" i="7"/>
  <c r="H16" i="4" s="1"/>
  <c r="F47" i="7"/>
  <c r="I16" i="4" s="1"/>
  <c r="C48" i="7"/>
  <c r="D48" i="7"/>
  <c r="E48" i="7"/>
  <c r="J16" i="4" s="1"/>
  <c r="F48" i="7"/>
  <c r="K16" i="4" s="1"/>
  <c r="C38" i="8"/>
  <c r="D38" i="8"/>
  <c r="F38" i="8"/>
  <c r="D18" i="9"/>
  <c r="E18" i="9"/>
  <c r="F18" i="9"/>
  <c r="L17" i="3" s="1"/>
  <c r="C31" i="9"/>
  <c r="C33" i="9" s="1"/>
  <c r="C49" i="9" s="1"/>
  <c r="F31" i="9"/>
  <c r="D17" i="3" s="1"/>
  <c r="C42" i="9"/>
  <c r="D42" i="9"/>
  <c r="E42" i="9"/>
  <c r="F42" i="9"/>
  <c r="C18" i="10"/>
  <c r="D18" i="10"/>
  <c r="F18" i="10"/>
  <c r="F33" i="10" s="1"/>
  <c r="C44" i="10"/>
  <c r="D44" i="10"/>
  <c r="D51" i="10" s="1"/>
  <c r="E44" i="10"/>
  <c r="E51" i="10" s="1"/>
  <c r="F44" i="10"/>
  <c r="F51" i="10" s="1"/>
  <c r="C17" i="11"/>
  <c r="C22" i="11" s="1"/>
  <c r="D17" i="11"/>
  <c r="D22" i="11" s="1"/>
  <c r="E17" i="11"/>
  <c r="E22" i="11" s="1"/>
  <c r="F17" i="11"/>
  <c r="L19" i="3" s="1"/>
  <c r="C31" i="11"/>
  <c r="C41" i="11"/>
  <c r="D41" i="11"/>
  <c r="E41" i="11"/>
  <c r="F41" i="11"/>
  <c r="E14" i="20"/>
  <c r="F14" i="20"/>
  <c r="K20" i="3"/>
  <c r="H14" i="20"/>
  <c r="E21" i="20"/>
  <c r="F21" i="20"/>
  <c r="G21" i="20"/>
  <c r="H21" i="20"/>
  <c r="E30" i="20"/>
  <c r="G40" i="20"/>
  <c r="G44" i="20" s="1"/>
  <c r="H40" i="20"/>
  <c r="H44" i="20" s="1"/>
  <c r="F18" i="12"/>
  <c r="J18" i="12"/>
  <c r="J31" i="12" s="1"/>
  <c r="J26" i="13"/>
  <c r="J31" i="13"/>
  <c r="E28" i="14"/>
  <c r="F28" i="14"/>
  <c r="L9" i="16"/>
  <c r="L9" i="19"/>
  <c r="L9" i="18"/>
  <c r="L16" i="3" l="1"/>
  <c r="F22" i="11"/>
  <c r="H23" i="20"/>
  <c r="L20" i="3"/>
  <c r="L18" i="3"/>
  <c r="R17" i="3"/>
  <c r="O38" i="4"/>
  <c r="F52" i="5"/>
  <c r="F26" i="6" s="1"/>
  <c r="F40" i="8"/>
  <c r="F42" i="8" s="1"/>
  <c r="F45" i="8" s="1"/>
  <c r="J10" i="2"/>
  <c r="J37" i="2" s="1"/>
  <c r="J41" i="2" s="1"/>
  <c r="I37" i="2"/>
  <c r="I41" i="2" s="1"/>
  <c r="P38" i="3"/>
  <c r="P49" i="3" s="1"/>
  <c r="E49" i="20"/>
  <c r="F25" i="20" s="1"/>
  <c r="F30" i="20" s="1"/>
  <c r="F32" i="20" s="1"/>
  <c r="K19" i="3"/>
  <c r="F38" i="4"/>
  <c r="C33" i="11"/>
  <c r="C49" i="11" s="1"/>
  <c r="D31" i="11" s="1"/>
  <c r="D33" i="11" s="1"/>
  <c r="D49" i="11" s="1"/>
  <c r="O38" i="3"/>
  <c r="O49" i="3" s="1"/>
  <c r="J38" i="4"/>
  <c r="H38" i="4"/>
  <c r="D51" i="7"/>
  <c r="C51" i="7"/>
  <c r="E51" i="7"/>
  <c r="F51" i="7"/>
  <c r="E26" i="6"/>
  <c r="E42" i="6" s="1"/>
  <c r="D52" i="5"/>
  <c r="D26" i="6" s="1"/>
  <c r="D42" i="6" s="1"/>
  <c r="K16" i="3"/>
  <c r="K38" i="3" s="1"/>
  <c r="K49" i="3" s="1"/>
  <c r="C26" i="6"/>
  <c r="C42" i="6" s="1"/>
  <c r="K38" i="4"/>
  <c r="I38" i="4"/>
  <c r="G38" i="4"/>
  <c r="D16" i="3"/>
  <c r="C52" i="9"/>
  <c r="D26" i="9"/>
  <c r="D31" i="9" s="1"/>
  <c r="K21" i="21"/>
  <c r="G49" i="3"/>
  <c r="K21" i="22"/>
  <c r="H38" i="3"/>
  <c r="H49" i="3" s="1"/>
  <c r="E38" i="4"/>
  <c r="D16" i="4"/>
  <c r="F33" i="9"/>
  <c r="F49" i="9" s="1"/>
  <c r="C51" i="10"/>
  <c r="C54" i="10" s="1"/>
  <c r="D26" i="10" s="1"/>
  <c r="L38" i="3" l="1"/>
  <c r="L49" i="3" s="1"/>
  <c r="Q16" i="4"/>
  <c r="E52" i="20"/>
  <c r="D26" i="11"/>
  <c r="C52" i="11"/>
  <c r="D54" i="10"/>
  <c r="C57" i="10"/>
  <c r="E26" i="11"/>
  <c r="F31" i="11"/>
  <c r="E31" i="11"/>
  <c r="D52" i="11"/>
  <c r="Q17" i="4"/>
  <c r="S17" i="4" s="1"/>
  <c r="F52" i="9"/>
  <c r="D38" i="4"/>
  <c r="G25" i="20"/>
  <c r="G30" i="20" s="1"/>
  <c r="H30" i="20"/>
  <c r="F52" i="20"/>
  <c r="J27" i="22"/>
  <c r="E31" i="9"/>
  <c r="D52" i="9"/>
  <c r="R16" i="3"/>
  <c r="D44" i="6" l="1"/>
  <c r="D51" i="6" s="1"/>
  <c r="D42" i="8" s="1"/>
  <c r="D45" i="8" s="1"/>
  <c r="E26" i="10"/>
  <c r="E31" i="10" s="1"/>
  <c r="E33" i="10" s="1"/>
  <c r="G32" i="20"/>
  <c r="G49" i="20" s="1"/>
  <c r="C20" i="3"/>
  <c r="Q20" i="3" s="1"/>
  <c r="J27" i="21"/>
  <c r="H32" i="20"/>
  <c r="H49" i="20" s="1"/>
  <c r="D20" i="3"/>
  <c r="R20" i="3" s="1"/>
  <c r="D19" i="3"/>
  <c r="R19" i="3" s="1"/>
  <c r="F33" i="11"/>
  <c r="F49" i="11" s="1"/>
  <c r="C19" i="3"/>
  <c r="Q19" i="3" s="1"/>
  <c r="E33" i="11"/>
  <c r="E49" i="11" s="1"/>
  <c r="E33" i="9"/>
  <c r="E49" i="9" s="1"/>
  <c r="C17" i="3"/>
  <c r="D57" i="10"/>
  <c r="E44" i="6" l="1"/>
  <c r="Q19" i="4"/>
  <c r="S19" i="4" s="1"/>
  <c r="F52" i="11"/>
  <c r="D18" i="3"/>
  <c r="F54" i="10"/>
  <c r="P17" i="4"/>
  <c r="E52" i="9"/>
  <c r="Q20" i="4"/>
  <c r="S20" i="4" s="1"/>
  <c r="H52" i="20"/>
  <c r="P19" i="4"/>
  <c r="R19" i="4" s="1"/>
  <c r="E52" i="11"/>
  <c r="C18" i="3"/>
  <c r="Q18" i="3" s="1"/>
  <c r="E54" i="10"/>
  <c r="P20" i="4"/>
  <c r="R20" i="4" s="1"/>
  <c r="G52" i="20"/>
  <c r="Q17" i="3"/>
  <c r="C16" i="3" l="1"/>
  <c r="Q16" i="3" s="1"/>
  <c r="Q38" i="3" s="1"/>
  <c r="Q49" i="3" s="1"/>
  <c r="E51" i="6"/>
  <c r="C38" i="3"/>
  <c r="C49" i="3" s="1"/>
  <c r="E57" i="10"/>
  <c r="P18" i="4"/>
  <c r="R18" i="4" s="1"/>
  <c r="R17" i="4"/>
  <c r="Q18" i="4"/>
  <c r="F57" i="10"/>
  <c r="R18" i="3"/>
  <c r="D38" i="3"/>
  <c r="D49" i="3" s="1"/>
  <c r="E42" i="8" l="1"/>
  <c r="S18" i="4"/>
  <c r="S38" i="4" s="1"/>
  <c r="Q38" i="4"/>
  <c r="R38" i="3"/>
  <c r="R49" i="3"/>
  <c r="P16" i="4" l="1"/>
  <c r="R16" i="4" s="1"/>
  <c r="R38" i="4" s="1"/>
  <c r="E45" i="8"/>
  <c r="P3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Gordon J. Hella</author>
  </authors>
  <commentList>
    <comment ref="D19" authorId="0" shapeId="0" xr:uid="{00000000-0006-0000-0000-000001000000}">
      <text>
        <r>
          <rPr>
            <b/>
            <sz val="8"/>
            <color rgb="FF000000"/>
            <rFont val="Tahoma"/>
            <family val="2"/>
          </rPr>
          <t>Gordon J. Hella:</t>
        </r>
        <r>
          <rPr>
            <sz val="8"/>
            <color rgb="FF000000"/>
            <rFont val="Tahoma"/>
            <family val="2"/>
          </rPr>
          <t xml:space="preserve">
Insert fiscal year as 6-30-XX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Gordon J. Hella</author>
  </authors>
  <commentList>
    <comment ref="D1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Gordon J. Hella:</t>
        </r>
        <r>
          <rPr>
            <sz val="8"/>
            <color rgb="FF000000"/>
            <rFont val="Tahoma"/>
            <family val="2"/>
          </rPr>
          <t xml:space="preserve">
Insert fiscal year as 6-30-XX
</t>
        </r>
      </text>
    </comment>
  </commentList>
</comments>
</file>

<file path=xl/sharedStrings.xml><?xml version="1.0" encoding="utf-8"?>
<sst xmlns="http://schemas.openxmlformats.org/spreadsheetml/2006/main" count="1418" uniqueCount="626">
  <si>
    <t>Nevada Department of Taxation</t>
  </si>
  <si>
    <t>1550 College Parkway, Suite 115</t>
  </si>
  <si>
    <t>Carson City, NV  89706-7937</t>
  </si>
  <si>
    <t>Storey County - Fire Protection District (474)</t>
  </si>
  <si>
    <t>herewith submits the</t>
  </si>
  <si>
    <t>(TENTATIVE)  budget for the</t>
  </si>
  <si>
    <t xml:space="preserve">fiscal year ending </t>
  </si>
  <si>
    <t xml:space="preserve">This budget contains </t>
  </si>
  <si>
    <t xml:space="preserve">  funds, including Debt Service, requiring property tax revenues totaling </t>
  </si>
  <si>
    <t xml:space="preserve">The property tax rates computed herein are based on preliminary data.  If the final state computed revenue limitation permits, </t>
  </si>
  <si>
    <t xml:space="preserve">the tax rate will be increased by an amount not to exceed </t>
  </si>
  <si>
    <t xml:space="preserve">If the final computation requires, the tax rate will be </t>
  </si>
  <si>
    <t>lowered.</t>
  </si>
  <si>
    <t xml:space="preserve">  governmental fund types with estimated expenditures of </t>
  </si>
  <si>
    <t>and</t>
  </si>
  <si>
    <t>proprietary funds with estimated expenses of $</t>
  </si>
  <si>
    <t xml:space="preserve">Copies of this budget have been filed for public record and inspection in the offices enumerated in NRS 354.596 (Local </t>
  </si>
  <si>
    <t>Government Budget and Finance Act).</t>
  </si>
  <si>
    <t>CERTIFICATION</t>
  </si>
  <si>
    <t>APPROVED BY THE GOVERNING BOARD</t>
  </si>
  <si>
    <t>I</t>
  </si>
  <si>
    <t>Jennifer McCain</t>
  </si>
  <si>
    <t xml:space="preserve"> (Print Name)</t>
  </si>
  <si>
    <t>Storey County Comptroller</t>
  </si>
  <si>
    <t>Jay Carmona, Chairman</t>
  </si>
  <si>
    <t>(Title)</t>
  </si>
  <si>
    <t>certify that all applicable funds and financial</t>
  </si>
  <si>
    <t>operations of this Local Government are</t>
  </si>
  <si>
    <t>listed herein</t>
  </si>
  <si>
    <t>Clay Mitchel, Vice-Chairman</t>
  </si>
  <si>
    <t>Signed</t>
  </si>
  <si>
    <t>Lance Gilman Commissioner</t>
  </si>
  <si>
    <t xml:space="preserve">Dated:  </t>
  </si>
  <si>
    <t>SCHEDULED PUBLIC HEARING:</t>
  </si>
  <si>
    <t>Date and Time</t>
  </si>
  <si>
    <t>May 16, 2023 @ 10:00A.M.</t>
  </si>
  <si>
    <t>Publication Date</t>
  </si>
  <si>
    <t xml:space="preserve">Place:  </t>
  </si>
  <si>
    <t>Storey County Courthouse, District Courtroom                                      26 South "B" Street, Virginia City, Nevada 89440</t>
  </si>
  <si>
    <t>Page: ______</t>
  </si>
  <si>
    <t>Schedule 1</t>
  </si>
  <si>
    <t>(FINAL)  budget for the</t>
  </si>
  <si>
    <t>FULL TIME EQUIVALENT EMPLOYEES BY FUNCTION</t>
  </si>
  <si>
    <t>ACTUAL</t>
  </si>
  <si>
    <t>ESTIMATED</t>
  </si>
  <si>
    <t>PRIOR YEAR</t>
  </si>
  <si>
    <t>CURRENT YEAR</t>
  </si>
  <si>
    <t>BUDGET YEAR</t>
  </si>
  <si>
    <t>ENDING 6/30/2023</t>
  </si>
  <si>
    <t>ENDING 6/30/2024</t>
  </si>
  <si>
    <t>General Government</t>
  </si>
  <si>
    <t>Judicial</t>
  </si>
  <si>
    <t>Public Safety</t>
  </si>
  <si>
    <t>Public Works</t>
  </si>
  <si>
    <t>Sanitation</t>
  </si>
  <si>
    <t>Health</t>
  </si>
  <si>
    <t>Welfare</t>
  </si>
  <si>
    <t>Culture and Recreation</t>
  </si>
  <si>
    <t>Community Support</t>
  </si>
  <si>
    <t>TOTAL GENERAL GOVERNMENT</t>
  </si>
  <si>
    <t>Utilities</t>
  </si>
  <si>
    <t>Hospitals</t>
  </si>
  <si>
    <t>Transit Systems</t>
  </si>
  <si>
    <t>Airports</t>
  </si>
  <si>
    <t>Other</t>
  </si>
  <si>
    <t>TOTAL</t>
  </si>
  <si>
    <t>POPULATION (AS OF JULY 1)</t>
  </si>
  <si>
    <t>SOURCE OF POPULATION ESTIMATE*</t>
  </si>
  <si>
    <t>Revenue Projections NV Dept of Taxation B-1</t>
  </si>
  <si>
    <t>Assessed Valuation (Secured and Unsecured Only)</t>
  </si>
  <si>
    <t>Net Proceeds of Mines</t>
  </si>
  <si>
    <t>TOTAL ASSESSED VALUE</t>
  </si>
  <si>
    <t>TAX RATE</t>
  </si>
  <si>
    <t xml:space="preserve">  General Fund</t>
  </si>
  <si>
    <t xml:space="preserve">  Special Revenue Funds</t>
  </si>
  <si>
    <t xml:space="preserve">  Capital Projects Funds</t>
  </si>
  <si>
    <t xml:space="preserve">  Debt Service Funds</t>
  </si>
  <si>
    <t xml:space="preserve">  Enterprise Fund</t>
  </si>
  <si>
    <t xml:space="preserve">  Other</t>
  </si>
  <si>
    <t>TOTAL TAX RATE</t>
  </si>
  <si>
    <t xml:space="preserve">* Use the population certified by the state in March each year.  Small districts may use a number   </t>
  </si>
  <si>
    <t>developed per the instructions (page 6) or the best information available.</t>
  </si>
  <si>
    <t>STOREY COUNTY FIRE PROTECTION DISTRICT 474</t>
  </si>
  <si>
    <t>(Local Government)</t>
  </si>
  <si>
    <t xml:space="preserve">   SCHEDULE S-2 - STATISTICAL DATA</t>
  </si>
  <si>
    <t>Page: ___1___</t>
  </si>
  <si>
    <t>Schedule S-2</t>
  </si>
  <si>
    <t>PROPERTY TAX RATE AND REVENUE RECONCILIATION</t>
  </si>
  <si>
    <t>(1)</t>
  </si>
  <si>
    <t>(2)</t>
  </si>
  <si>
    <t>(3)</t>
  </si>
  <si>
    <t>(4)</t>
  </si>
  <si>
    <t>(5)</t>
  </si>
  <si>
    <t>(6)</t>
  </si>
  <si>
    <t>(7)</t>
  </si>
  <si>
    <t>ALLOWED</t>
  </si>
  <si>
    <t>AD VALOREM</t>
  </si>
  <si>
    <t xml:space="preserve">AD VALOREM </t>
  </si>
  <si>
    <t>REVENUE</t>
  </si>
  <si>
    <t>TAX</t>
  </si>
  <si>
    <t xml:space="preserve">ASSESSED </t>
  </si>
  <si>
    <t>WITH NO CAP</t>
  </si>
  <si>
    <t>ABATEMENT</t>
  </si>
  <si>
    <t>VALUATION</t>
  </si>
  <si>
    <t>[(1) X (2)/100]</t>
  </si>
  <si>
    <t>LEVIED</t>
  </si>
  <si>
    <r>
      <rPr>
        <sz val="8"/>
        <color rgb="FF000000"/>
        <rFont val="Arial"/>
        <family val="2"/>
      </rPr>
      <t>[(</t>
    </r>
    <r>
      <rPr>
        <b/>
        <sz val="8"/>
        <color rgb="FF000000"/>
        <rFont val="Arial"/>
        <family val="2"/>
      </rPr>
      <t>2, line A</t>
    </r>
    <r>
      <rPr>
        <sz val="8"/>
        <color rgb="FF000000"/>
        <rFont val="Arial"/>
        <family val="2"/>
      </rPr>
      <t>)X(4)/100]</t>
    </r>
  </si>
  <si>
    <t>[(5) - (7)]</t>
  </si>
  <si>
    <t>WITH CAP</t>
  </si>
  <si>
    <t>OPERATING RATE:</t>
  </si>
  <si>
    <t xml:space="preserve">  A. PROPERTY TAX Subject to</t>
  </si>
  <si>
    <t xml:space="preserve">      Revenue Limitations</t>
  </si>
  <si>
    <t xml:space="preserve">  B. PROPERTY TAX Outside</t>
  </si>
  <si>
    <t xml:space="preserve">      Revenue Limitations:</t>
  </si>
  <si>
    <t>XXXXXXXXXXXXXX</t>
  </si>
  <si>
    <t xml:space="preserve">      Net Proceeds of Mines</t>
  </si>
  <si>
    <t>VOTER APPROVED:</t>
  </si>
  <si>
    <t xml:space="preserve">  C.  Voter Approved Overrides</t>
  </si>
  <si>
    <t>LEGISLATIVE OVERRIDES</t>
  </si>
  <si>
    <t xml:space="preserve">  D.  Accident Indigent </t>
  </si>
  <si>
    <t>(NRS 428.185)</t>
  </si>
  <si>
    <t xml:space="preserve">  E.  Indigent </t>
  </si>
  <si>
    <t>(NRS 428.285)</t>
  </si>
  <si>
    <t xml:space="preserve">  F.  Capital Acquisition</t>
  </si>
  <si>
    <t>(NRS 354.59815)</t>
  </si>
  <si>
    <t xml:space="preserve">  G.  Youth Services Levy</t>
  </si>
  <si>
    <t>(NRS 62B.150, 62B.160)</t>
  </si>
  <si>
    <t xml:space="preserve">  H.  Legislative Overrides</t>
  </si>
  <si>
    <t xml:space="preserve">   I.  SCCRT Loss</t>
  </si>
  <si>
    <t>(NRS 354.59813)</t>
  </si>
  <si>
    <t xml:space="preserve">  J.  Other:</t>
  </si>
  <si>
    <t xml:space="preserve">  K. Other:</t>
  </si>
  <si>
    <t xml:space="preserve">  L.  SUBTOTAL LEGISLATIVE</t>
  </si>
  <si>
    <t xml:space="preserve">       OVERRIDES</t>
  </si>
  <si>
    <r>
      <rPr>
        <sz val="8"/>
        <color rgb="FF000000"/>
        <rFont val="Arial"/>
        <family val="2"/>
      </rPr>
      <t xml:space="preserve">  M.  </t>
    </r>
    <r>
      <rPr>
        <b/>
        <sz val="8"/>
        <color rgb="FF000000"/>
        <rFont val="Arial"/>
        <family val="2"/>
      </rPr>
      <t>SUBTOTAL A, C, L</t>
    </r>
  </si>
  <si>
    <t xml:space="preserve">  N.  Debt</t>
  </si>
  <si>
    <r>
      <rPr>
        <sz val="8"/>
        <color rgb="FF000000"/>
        <rFont val="Arial"/>
        <family val="2"/>
      </rPr>
      <t xml:space="preserve">  O.  </t>
    </r>
    <r>
      <rPr>
        <b/>
        <sz val="8"/>
        <color rgb="FF000000"/>
        <rFont val="Arial"/>
        <family val="2"/>
      </rPr>
      <t>TOTAL M AND N</t>
    </r>
  </si>
  <si>
    <t xml:space="preserve">       SCHEDULE S-3 - PROPERTY TAX RATE</t>
  </si>
  <si>
    <t xml:space="preserve">             AND REVENUE RECONCILIATION</t>
  </si>
  <si>
    <t>The Allowed Revenue required for column 3 can be obtained from the March 15 Final Revenue Projections or manually calculated.</t>
  </si>
  <si>
    <t xml:space="preserve">If an entity chooses to budget for an amount in column 5 which is lower or higher than the amount produced by the formula, </t>
  </si>
  <si>
    <t>please attach an explanation.</t>
  </si>
  <si>
    <t>Page___2____</t>
  </si>
  <si>
    <t>Schedule S-3</t>
  </si>
  <si>
    <t>SCHEDULE A - ESTIMATED REVENUES &amp; OTHER RESOURCES - GOVERNMENTAL FUND TYPES, EXPENDABLE TRUST FUNDS &amp; TAX SUPPORTED PROPRIETARY FUND TYPES</t>
  </si>
  <si>
    <t>Budget Summary for:</t>
  </si>
  <si>
    <t>T</t>
  </si>
  <si>
    <t>F</t>
  </si>
  <si>
    <t>OTHER</t>
  </si>
  <si>
    <t>FINANCING</t>
  </si>
  <si>
    <t>GOVERNMENTAL FUNDS AND</t>
  </si>
  <si>
    <t>SOURCES</t>
  </si>
  <si>
    <t>EXPENDABLE TRUST FUNDS</t>
  </si>
  <si>
    <t>BEGINNING</t>
  </si>
  <si>
    <t>PROPERTY</t>
  </si>
  <si>
    <t>OTHER THAN</t>
  </si>
  <si>
    <t>FUND</t>
  </si>
  <si>
    <t>CONSOLIDATED</t>
  </si>
  <si>
    <t>TRANSFERS</t>
  </si>
  <si>
    <t>OPERATING</t>
  </si>
  <si>
    <t>FUND NAME</t>
  </si>
  <si>
    <t>BALANCES</t>
  </si>
  <si>
    <t>TAX REVENUE</t>
  </si>
  <si>
    <t>REQUIRED</t>
  </si>
  <si>
    <t>RATE</t>
  </si>
  <si>
    <t>IN</t>
  </si>
  <si>
    <t>TRANSFERS IN</t>
  </si>
  <si>
    <t>(8)</t>
  </si>
  <si>
    <t>FIRE DISTRICT 474</t>
  </si>
  <si>
    <t>FIRE EMERGENCY</t>
  </si>
  <si>
    <t>MUTUAL AID</t>
  </si>
  <si>
    <t>CAPITAL PROJECTS</t>
  </si>
  <si>
    <t>GRANTS</t>
  </si>
  <si>
    <t>DEBT SERVICE</t>
  </si>
  <si>
    <t>Subtotal Governmental Fund Types,</t>
  </si>
  <si>
    <t>Expendable Trust Funds</t>
  </si>
  <si>
    <t>PROPRIETARY FUNDS</t>
  </si>
  <si>
    <t>XXXXXXXXXXX</t>
  </si>
  <si>
    <t>XXXXXXXXX</t>
  </si>
  <si>
    <t>Subtotal Proprietary Funds</t>
  </si>
  <si>
    <t>TOTAL ALL FUNDS</t>
  </si>
  <si>
    <t>Page: ___3___</t>
  </si>
  <si>
    <t>Schedule A</t>
  </si>
  <si>
    <t>SCHEDULE A-1 ESTIMATED EXPENDITURES AND OTHER FINANCING USES</t>
  </si>
  <si>
    <t>SERVICES,</t>
  </si>
  <si>
    <t>CONTINGENCIES</t>
  </si>
  <si>
    <t>SUPPLIES</t>
  </si>
  <si>
    <t>AND USES</t>
  </si>
  <si>
    <t>AND</t>
  </si>
  <si>
    <t>SALARIES</t>
  </si>
  <si>
    <t>CAPITAL</t>
  </si>
  <si>
    <t>EMPLOYEE</t>
  </si>
  <si>
    <t>CHARGES</t>
  </si>
  <si>
    <t>OUTLAY</t>
  </si>
  <si>
    <t>ENDING FUND</t>
  </si>
  <si>
    <t xml:space="preserve">                           FUND NAME</t>
  </si>
  <si>
    <t>WAGES</t>
  </si>
  <si>
    <t>BENEFITS</t>
  </si>
  <si>
    <t>**</t>
  </si>
  <si>
    <t>***</t>
  </si>
  <si>
    <t>OUT</t>
  </si>
  <si>
    <t>*</t>
  </si>
  <si>
    <t>X</t>
  </si>
  <si>
    <t>R</t>
  </si>
  <si>
    <t>C</t>
  </si>
  <si>
    <t>TOTAL GOVERNMENTAL FUND TYPES</t>
  </si>
  <si>
    <t>AND EXPENDABLE TRUST FUNDS</t>
  </si>
  <si>
    <t>* FUND TYPES:        R - Special Revenue</t>
  </si>
  <si>
    <t>C - Capital Projects</t>
  </si>
  <si>
    <t>D - Debt Service</t>
  </si>
  <si>
    <t>T - Expendable Trust</t>
  </si>
  <si>
    <t>** Include Debt Service Requirements in this column</t>
  </si>
  <si>
    <t>Page: ___4___</t>
  </si>
  <si>
    <t>Schedule A-1</t>
  </si>
  <si>
    <t>*** Capital Outlay must agree with CIP.</t>
  </si>
  <si>
    <t>BUDGET YEAR ENDING 06/30/25</t>
  </si>
  <si>
    <t>ACTUAL PRIOR</t>
  </si>
  <si>
    <t>CURRENT</t>
  </si>
  <si>
    <t>REVENUES</t>
  </si>
  <si>
    <t>YEAR ENDING</t>
  </si>
  <si>
    <t xml:space="preserve">TENTATIVE </t>
  </si>
  <si>
    <t xml:space="preserve">FINAL </t>
  </si>
  <si>
    <t>APPROVED</t>
  </si>
  <si>
    <t xml:space="preserve">     General Government</t>
  </si>
  <si>
    <t xml:space="preserve">        Property </t>
  </si>
  <si>
    <t xml:space="preserve">               SubTotal</t>
  </si>
  <si>
    <t>Intergovernmental Revenues</t>
  </si>
  <si>
    <t xml:space="preserve">          SCCRT</t>
  </si>
  <si>
    <t xml:space="preserve">               Subtotal</t>
  </si>
  <si>
    <t>Licenses and Permits</t>
  </si>
  <si>
    <t xml:space="preserve">     Non-Business</t>
  </si>
  <si>
    <t xml:space="preserve">        License</t>
  </si>
  <si>
    <t xml:space="preserve">          Permits</t>
  </si>
  <si>
    <t>Other Financing Source</t>
  </si>
  <si>
    <t xml:space="preserve">         Grants</t>
  </si>
  <si>
    <t>Charges for Service</t>
  </si>
  <si>
    <t xml:space="preserve">     Public Safety</t>
  </si>
  <si>
    <t xml:space="preserve">          Fire/Ambulance Fees</t>
  </si>
  <si>
    <t xml:space="preserve">          Transport/Accident Recovery</t>
  </si>
  <si>
    <t xml:space="preserve">          Special Events</t>
  </si>
  <si>
    <t xml:space="preserve">          Other Fees - Tesla</t>
  </si>
  <si>
    <t>Miscellaneous</t>
  </si>
  <si>
    <t xml:space="preserve">          Interest</t>
  </si>
  <si>
    <t xml:space="preserve">             Miscellaneous -Other</t>
  </si>
  <si>
    <t>SubTotal all Revenue Sources</t>
  </si>
  <si>
    <t xml:space="preserve">                                          STOREY COUNTY FIRE PROTECTION DISTRICT 474</t>
  </si>
  <si>
    <t>SCHEDULE B - GENERAL FUND</t>
  </si>
  <si>
    <t>Page: ___5___</t>
  </si>
  <si>
    <t>Schedule B-8</t>
  </si>
  <si>
    <t>SUBTOTAL REVENUE ALL SOURCES</t>
  </si>
  <si>
    <t>OTHER FINANCING SOURCES</t>
  </si>
  <si>
    <t xml:space="preserve">    Transfers In (Schedule T)</t>
  </si>
  <si>
    <t xml:space="preserve">          Transfer from Mutual Aide</t>
  </si>
  <si>
    <t>Subtotal</t>
  </si>
  <si>
    <r>
      <rPr>
        <sz val="10"/>
        <color rgb="FF000000"/>
        <rFont val="Arial"/>
        <family val="2"/>
      </rPr>
      <t xml:space="preserve">     Proceeds of Long-term Debt</t>
    </r>
  </si>
  <si>
    <r>
      <rPr>
        <sz val="10"/>
        <color rgb="FF000000"/>
        <rFont val="Arial"/>
        <family val="2"/>
      </rPr>
      <t xml:space="preserve">     Other</t>
    </r>
  </si>
  <si>
    <t>SUBTOTAL OTHER FINANCING SOURCES</t>
  </si>
  <si>
    <t>BEGINNING FUND BALANCE</t>
  </si>
  <si>
    <r>
      <rPr>
        <sz val="10"/>
        <color rgb="FF000000"/>
        <rFont val="Arial"/>
        <family val="2"/>
      </rPr>
      <t xml:space="preserve">     Prior Period Adjustments</t>
    </r>
  </si>
  <si>
    <r>
      <rPr>
        <sz val="10"/>
        <color rgb="FF000000"/>
        <rFont val="Arial"/>
        <family val="2"/>
      </rPr>
      <t xml:space="preserve">     Residual Equity Transfers</t>
    </r>
  </si>
  <si>
    <t>TOTAL BEGINNING FUND BALANCE</t>
  </si>
  <si>
    <t>TOTAL AVAILABLE RESOURCES</t>
  </si>
  <si>
    <t xml:space="preserve">                              STOREY COUNTY FIRE PROTECTION DISTRICT 474</t>
  </si>
  <si>
    <t>Page: ___6___</t>
  </si>
  <si>
    <t>Schedule B-9</t>
  </si>
  <si>
    <t>EXPENDITURES BY FUNCTION</t>
  </si>
  <si>
    <t>AND ACTIVITY</t>
  </si>
  <si>
    <t>Fire</t>
  </si>
  <si>
    <t xml:space="preserve">     Fire District 474</t>
  </si>
  <si>
    <t xml:space="preserve">          Salaries &amp; Wages</t>
  </si>
  <si>
    <t xml:space="preserve">          Employee Benefits</t>
  </si>
  <si>
    <t xml:space="preserve">          Services &amp; Supplies</t>
  </si>
  <si>
    <t xml:space="preserve">          Capital Outlay</t>
  </si>
  <si>
    <t xml:space="preserve">               Dept. SubTotal</t>
  </si>
  <si>
    <t>Activity SubTotal</t>
  </si>
  <si>
    <t>Function: Public Safety</t>
  </si>
  <si>
    <t xml:space="preserve">          Other Uses</t>
  </si>
  <si>
    <t>FUNCTION SUBTOTAL</t>
  </si>
  <si>
    <t>Page: ___7___</t>
  </si>
  <si>
    <t>Schedule B-10</t>
  </si>
  <si>
    <t xml:space="preserve"> FUNCTION SUMMARY</t>
  </si>
  <si>
    <t>Debt Service</t>
  </si>
  <si>
    <t>Intergovernmental Expenditures</t>
  </si>
  <si>
    <t>TOTAL EXPENDITURES - ALL FUNCTIONS</t>
  </si>
  <si>
    <t>OTHER USES:</t>
  </si>
  <si>
    <r>
      <rPr>
        <u/>
        <sz val="10"/>
        <color rgb="FF000000"/>
        <rFont val="Arial"/>
        <family val="2"/>
      </rPr>
      <t xml:space="preserve">CONTINGENCY (Not to exceed 3% of </t>
    </r>
  </si>
  <si>
    <t>Total Expenditures all Functions)</t>
  </si>
  <si>
    <t>Transfers Out (Schedule T)</t>
  </si>
  <si>
    <t>Transfer Capital Projects</t>
  </si>
  <si>
    <t>Transfer to Grants</t>
  </si>
  <si>
    <t>Transfers to Fire Emergency</t>
  </si>
  <si>
    <t>Transfers to TRI Payback</t>
  </si>
  <si>
    <t>SubTotal</t>
  </si>
  <si>
    <t>TOTAL EXPENDITURES AND OTHER USES</t>
  </si>
  <si>
    <t>ENDING FUND BALANCE:</t>
  </si>
  <si>
    <t>TOTAL GENERAL FUND</t>
  </si>
  <si>
    <t xml:space="preserve">   COMMITMENTS AND FUND BALANCE</t>
  </si>
  <si>
    <t xml:space="preserve">                          SCHEDULE B SUMMARY - EXPENDITURES, OTHER USES AND FUND BALANCE</t>
  </si>
  <si>
    <t>Page: ___8___</t>
  </si>
  <si>
    <t>Schedule B-11</t>
  </si>
  <si>
    <t>Charges for Services</t>
  </si>
  <si>
    <t>OTHER FINANCING SOURCES:</t>
  </si>
  <si>
    <t xml:space="preserve">    Operating Transfers In (Schedule T)</t>
  </si>
  <si>
    <t xml:space="preserve">     Prior Period Adjustment(s)</t>
  </si>
  <si>
    <t xml:space="preserve">    Residual Equity Transfers</t>
  </si>
  <si>
    <t>TOTAL RESOURCES</t>
  </si>
  <si>
    <t>EXPENDITURES</t>
  </si>
  <si>
    <t xml:space="preserve">     Fire</t>
  </si>
  <si>
    <t>OTHER USES</t>
  </si>
  <si>
    <t xml:space="preserve">    CONTINGENCY (not to exceed 3% of</t>
  </si>
  <si>
    <t xml:space="preserve">     total expenditures)</t>
  </si>
  <si>
    <t>ENDING FUND BALANCE</t>
  </si>
  <si>
    <t>TOTAL COMMITMENTS &amp; FUND BALANCE</t>
  </si>
  <si>
    <t>Fund:</t>
  </si>
  <si>
    <t>Fire Emergency</t>
  </si>
  <si>
    <t>Page: ___9___</t>
  </si>
  <si>
    <t>Schedule B-14</t>
  </si>
  <si>
    <t xml:space="preserve">     Other Revenues</t>
  </si>
  <si>
    <t xml:space="preserve">        Transfer to Fire General</t>
  </si>
  <si>
    <t>Total Expenditures</t>
  </si>
  <si>
    <t>Mutual Aid</t>
  </si>
  <si>
    <t>Page: __10____</t>
  </si>
  <si>
    <t>Fire Capital Projects</t>
  </si>
  <si>
    <t xml:space="preserve">     Interest </t>
  </si>
  <si>
    <t>SubTotal Revenue</t>
  </si>
  <si>
    <t>Capital Projects</t>
  </si>
  <si>
    <t>Page: ___11___</t>
  </si>
  <si>
    <t>Intergovernmental</t>
  </si>
  <si>
    <t>Grants</t>
  </si>
  <si>
    <t xml:space="preserve">Federal </t>
  </si>
  <si>
    <t>State</t>
  </si>
  <si>
    <t xml:space="preserve">    Other Grants</t>
  </si>
  <si>
    <t>Transfer from Fire General</t>
  </si>
  <si>
    <t>Salaries &amp; Wages</t>
  </si>
  <si>
    <t>Employee Benefits</t>
  </si>
  <si>
    <t>Services &amp; Supplies</t>
  </si>
  <si>
    <t>Capital Outlay</t>
  </si>
  <si>
    <t>Activity Subtotal</t>
  </si>
  <si>
    <t>Subtotal Expenditures</t>
  </si>
  <si>
    <t xml:space="preserve">                                                       FUND_____________________________________________________</t>
  </si>
  <si>
    <t>Page: ___12___</t>
  </si>
  <si>
    <t>T R A N S F E R S   I N</t>
  </si>
  <si>
    <t>T R A N S F E R S   O U T</t>
  </si>
  <si>
    <t>FUND TYPE</t>
  </si>
  <si>
    <t>FROM</t>
  </si>
  <si>
    <t>PAGE</t>
  </si>
  <si>
    <t>AMOUNT</t>
  </si>
  <si>
    <t>TO</t>
  </si>
  <si>
    <t>GENERAL FUND</t>
  </si>
  <si>
    <t>Fire District Mutual Aide 270 to General 250</t>
  </si>
  <si>
    <t>Mutual Aide - 270</t>
  </si>
  <si>
    <t>General - 250</t>
  </si>
  <si>
    <t>Fire General 250 to Capital Projects 280</t>
  </si>
  <si>
    <t>General -250</t>
  </si>
  <si>
    <t>Capital Projects -280</t>
  </si>
  <si>
    <t>SUBTOTAL</t>
  </si>
  <si>
    <t>SPECIAL REVENUE FUNDS</t>
  </si>
  <si>
    <t>SCHEDULE T - TRANSFER RECONCILIATION</t>
  </si>
  <si>
    <t>Page: ___13___</t>
  </si>
  <si>
    <t>Schedule T</t>
  </si>
  <si>
    <t>L O B B Y I N G   E X P E N S E   E S T I M A T E</t>
  </si>
  <si>
    <r>
      <rPr>
        <sz val="10"/>
        <color rgb="FF000000"/>
        <rFont val="Arial"/>
        <family val="2"/>
      </rPr>
      <t xml:space="preserve">Pursuant to NRS 354.600 (3), </t>
    </r>
    <r>
      <rPr>
        <b/>
        <sz val="10"/>
        <color rgb="FF000000"/>
        <rFont val="Arial"/>
        <family val="2"/>
      </rPr>
      <t>each</t>
    </r>
    <r>
      <rPr>
        <sz val="10"/>
        <color rgb="FF000000"/>
        <rFont val="Arial"/>
        <family val="2"/>
      </rPr>
      <t xml:space="preserve"> (emphasis added) local government budget must obtain a</t>
    </r>
  </si>
  <si>
    <t xml:space="preserve">separate statement of anticipated expenses relating to activities designed to influence the passage </t>
  </si>
  <si>
    <t>or defeat of legislation in an upcoming legislative session.</t>
  </si>
  <si>
    <t>1.  Activity:</t>
  </si>
  <si>
    <t>NONE</t>
  </si>
  <si>
    <t>2.  Funding Source:</t>
  </si>
  <si>
    <t>3.  Transportation</t>
  </si>
  <si>
    <t>$</t>
  </si>
  <si>
    <t>4.  Lodging and meals</t>
  </si>
  <si>
    <t>5.  Salaries and Wages</t>
  </si>
  <si>
    <t>6.  Compensation to lobbyists</t>
  </si>
  <si>
    <t>7.  Entertainment</t>
  </si>
  <si>
    <t xml:space="preserve">8.  Supplies, equipment &amp; facilities; other personnel and </t>
  </si>
  <si>
    <t xml:space="preserve">     services spent in Carson City</t>
  </si>
  <si>
    <t>Total</t>
  </si>
  <si>
    <t>Entity:</t>
  </si>
  <si>
    <t>Schedule 30</t>
  </si>
  <si>
    <t>SCHEDULE OF EXISTING CONTRACTS</t>
  </si>
  <si>
    <t xml:space="preserve">Local Government:  </t>
  </si>
  <si>
    <t xml:space="preserve">Contact:  </t>
  </si>
  <si>
    <t xml:space="preserve">E-mail Address:  </t>
  </si>
  <si>
    <t xml:space="preserve">Daytime Telephone:  </t>
  </si>
  <si>
    <t xml:space="preserve">             Total Number of Existing Contracts: _0_____________</t>
  </si>
  <si>
    <t>Line</t>
  </si>
  <si>
    <t>Vendor</t>
  </si>
  <si>
    <t>Effective Date of Contract</t>
  </si>
  <si>
    <t>Termination Date of Contract</t>
  </si>
  <si>
    <t>Proposed Expenditure   FY 2023-24</t>
  </si>
  <si>
    <t xml:space="preserve">Reason or need for contract: </t>
  </si>
  <si>
    <t>Total Proposed Expenditures</t>
  </si>
  <si>
    <t xml:space="preserve">Additional Explanations (Reference Line Number and Vendor): </t>
  </si>
  <si>
    <t>Page: ___14___</t>
  </si>
  <si>
    <t>Schedule 31</t>
  </si>
  <si>
    <t>SCHEDULE OF PRIVATIZATION CONTRACTS</t>
  </si>
  <si>
    <t xml:space="preserve">      Total Number of Privatization Contracts: </t>
  </si>
  <si>
    <t>Duration (Months/ Years)</t>
  </si>
  <si>
    <t>Position Class or Grade</t>
  </si>
  <si>
    <t>Number of FTEs employed by Position Class or Grade</t>
  </si>
  <si>
    <t>Equivalent hourly wage of FTEs by Position Class or Grade</t>
  </si>
  <si>
    <t xml:space="preserve">Total </t>
  </si>
  <si>
    <t>Page: ___15___</t>
  </si>
  <si>
    <t xml:space="preserve">Attach additional sheets if necessary.  </t>
  </si>
  <si>
    <t>Schedule 32</t>
  </si>
  <si>
    <t>RATES ENTERED</t>
  </si>
  <si>
    <t>Local Government Finance</t>
  </si>
  <si>
    <t>Operating Rate</t>
  </si>
  <si>
    <t>CHECKLIST FOR TENTATIVE BUDGET REVIEW</t>
  </si>
  <si>
    <t>Voter Approved</t>
  </si>
  <si>
    <t>GENERAL  (Used for Counties, Cities, Towns that levy taxes)</t>
  </si>
  <si>
    <t>Legislative</t>
  </si>
  <si>
    <t>Reviewed by:</t>
  </si>
  <si>
    <t>Date:</t>
  </si>
  <si>
    <t>GENERAL QUESTIONS</t>
  </si>
  <si>
    <t>Yes</t>
  </si>
  <si>
    <t>No</t>
  </si>
  <si>
    <t>N/A</t>
  </si>
  <si>
    <t>Have appropriate schedules been filed?</t>
  </si>
  <si>
    <t>Have any new funds been created?</t>
  </si>
  <si>
    <t xml:space="preserve">If yes, list below in NOTES and were the creating resolutions submitted to  </t>
  </si>
  <si>
    <t>Local Government Finance?</t>
  </si>
  <si>
    <t xml:space="preserve">The 2nd paragraph of the transmittal form relates to property tax revenues. </t>
  </si>
  <si>
    <t xml:space="preserve"> Does the dollar amount agree with Line 1, Column 3, of Schedule S-1?</t>
  </si>
  <si>
    <t xml:space="preserve">The 4th paragraph of the transmittal form relates to expenditures and proprietary  </t>
  </si>
  <si>
    <t xml:space="preserve">expenses.  Do the amounts shown agree with total expenditures (Column 3) </t>
  </si>
  <si>
    <t>and total expenses (Column 4) lines of Schedule S-1, less contingencies?</t>
  </si>
  <si>
    <t>Is the certification letter signed? (NAC 354.140) (Note: Signatures of a majority of</t>
  </si>
  <si>
    <r>
      <rPr>
        <sz val="10"/>
        <color rgb="FF000000"/>
        <rFont val="Arial"/>
        <family val="2"/>
      </rPr>
      <t xml:space="preserve">all members of the governing board required on the </t>
    </r>
    <r>
      <rPr>
        <i/>
        <sz val="10"/>
        <color rgb="FF000000"/>
        <rFont val="Arial"/>
        <family val="2"/>
      </rPr>
      <t>final</t>
    </r>
    <r>
      <rPr>
        <sz val="10"/>
        <color rgb="FF000000"/>
        <rFont val="Arial"/>
        <family val="2"/>
      </rPr>
      <t xml:space="preserve"> budget)</t>
    </r>
  </si>
  <si>
    <t xml:space="preserve">Are the publication and public hearing dates correct?  </t>
  </si>
  <si>
    <t>(See calendar of events. Per NRS 354.596, not less than 7 nor more than 14 days.)</t>
  </si>
  <si>
    <t xml:space="preserve">Does the budget include an explanation for a general fund ending fund balance less </t>
  </si>
  <si>
    <t>than 4% of the total actual prior year expenditures (pursuant to NAC 354.650)?</t>
  </si>
  <si>
    <t>Is a budget message filed for Counties and Cities?</t>
  </si>
  <si>
    <r>
      <rPr>
        <sz val="10"/>
        <color rgb="FF000000"/>
        <rFont val="Arial"/>
        <family val="2"/>
      </rPr>
      <t xml:space="preserve">Does the budget include the Lobbying Expense Estimate (form 30)?  </t>
    </r>
    <r>
      <rPr>
        <b/>
        <sz val="10"/>
        <color rgb="FF000000"/>
        <rFont val="Arial"/>
        <family val="2"/>
      </rPr>
      <t>This form</t>
    </r>
  </si>
  <si>
    <t>is to be submitted only for legislative years.</t>
  </si>
  <si>
    <t>Are forms 31and/or 32 included with the budget documents?</t>
  </si>
  <si>
    <t>NOTES:</t>
  </si>
  <si>
    <t>SCHEDULE S-1 (COUNTIES &amp; CITIES ONLY)</t>
  </si>
  <si>
    <t>Do the total revenues, other financing sources (including operating transfers in), and</t>
  </si>
  <si>
    <t>beginning fund balances in Column 3, agree with Column 8, Schedule A?</t>
  </si>
  <si>
    <t>Does the beginning fund balance, Column 3, agree with Column 1 total, Schedule A?</t>
  </si>
  <si>
    <t>Do total expenditures, operating transfers out, and ending fund balance, Column 3,</t>
  </si>
  <si>
    <t>agree with Column 8 total, Schedule A-1?</t>
  </si>
  <si>
    <t>SCHEDULE S-1 (continued)</t>
  </si>
  <si>
    <t>Does the ending fund balance in Column 3, agree with Column 7, Schedule A-1?</t>
  </si>
  <si>
    <t>Does the excess of revenues over (under) expenses in Column 4 agree with Column 7,</t>
  </si>
  <si>
    <t>less operating transfers in and out, Schedule A-2?</t>
  </si>
  <si>
    <t>SCHEDULE S-2</t>
  </si>
  <si>
    <t>Is employment by function entered for each time period?</t>
  </si>
  <si>
    <t xml:space="preserve">Are assessed values correctly entered for each time period? Verify prior and current </t>
  </si>
  <si>
    <t>year with the Redbook; Budget year with Revenue Projection, Part A  (Check NPM.)</t>
  </si>
  <si>
    <t>Do the total tax rates for operating and debt agree with the Tax Rate Book for Actual</t>
  </si>
  <si>
    <t>Prior Year and Estimated Current Year and with Schedule A for the Budget Year?</t>
  </si>
  <si>
    <t>Are populations entered for each time period?</t>
  </si>
  <si>
    <t>Is the source indicated?</t>
  </si>
  <si>
    <t>SCHEDULE S-3</t>
  </si>
  <si>
    <r>
      <rPr>
        <sz val="10"/>
        <color rgb="FF000000"/>
        <rFont val="Arial"/>
        <family val="2"/>
      </rPr>
      <t>Are the correct tax rates recorded in Column 1?</t>
    </r>
    <r>
      <rPr>
        <i/>
        <sz val="10"/>
        <color rgb="FF000000"/>
        <rFont val="Arial"/>
        <family val="2"/>
      </rPr>
      <t xml:space="preserve"> (Revenue Projection, Column 11)</t>
    </r>
  </si>
  <si>
    <r>
      <rPr>
        <sz val="10"/>
        <color rgb="FF000000"/>
        <rFont val="Arial"/>
        <family val="2"/>
      </rPr>
      <t>Are correct assessed values recorded in Column 2?  (</t>
    </r>
    <r>
      <rPr>
        <i/>
        <sz val="10"/>
        <color rgb="FF000000"/>
        <rFont val="Arial"/>
        <family val="2"/>
      </rPr>
      <t>Revenue Projection, Column 4</t>
    </r>
    <r>
      <rPr>
        <sz val="10"/>
        <color rgb="FF000000"/>
        <rFont val="Arial"/>
        <family val="2"/>
      </rPr>
      <t>)</t>
    </r>
  </si>
  <si>
    <r>
      <rPr>
        <sz val="10"/>
        <color rgb="FF000000"/>
        <rFont val="Arial"/>
        <family val="2"/>
      </rPr>
      <t>Do assessed values agree with Schedule S-2 and final revenue projections?   (</t>
    </r>
    <r>
      <rPr>
        <i/>
        <sz val="10"/>
        <color rgb="FF000000"/>
        <rFont val="Arial"/>
        <family val="2"/>
      </rPr>
      <t xml:space="preserve">Revenue </t>
    </r>
  </si>
  <si>
    <r>
      <rPr>
        <i/>
        <sz val="10"/>
        <color rgb="FF000000"/>
        <rFont val="Arial"/>
        <family val="2"/>
      </rPr>
      <t>Projections, Column 5</t>
    </r>
    <r>
      <rPr>
        <sz val="10"/>
        <color rgb="FF000000"/>
        <rFont val="Arial"/>
        <family val="2"/>
      </rPr>
      <t>)</t>
    </r>
  </si>
  <si>
    <r>
      <rPr>
        <sz val="10"/>
        <color rgb="FF000000"/>
        <rFont val="Arial"/>
        <family val="2"/>
      </rPr>
      <t>Are the correct ad valorem revenue amounts recorded in Column 3?  (</t>
    </r>
    <r>
      <rPr>
        <i/>
        <sz val="10"/>
        <color rgb="FF000000"/>
        <rFont val="Arial"/>
        <family val="2"/>
      </rPr>
      <t>Revenue</t>
    </r>
    <r>
      <rPr>
        <sz val="10"/>
        <color rgb="FF000000"/>
        <rFont val="Arial"/>
        <family val="2"/>
      </rPr>
      <t xml:space="preserve"> </t>
    </r>
  </si>
  <si>
    <r>
      <rPr>
        <sz val="10"/>
        <color rgb="FF000000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Projection, Column 8</t>
    </r>
    <r>
      <rPr>
        <sz val="10"/>
        <color rgb="FF000000"/>
        <rFont val="Arial"/>
        <family val="2"/>
      </rPr>
      <t>)</t>
    </r>
  </si>
  <si>
    <t>Does the total in Column 7 agree with the total in Column 3, Budget Schedule A?</t>
  </si>
  <si>
    <t>Is the Net Proceeds of Minerals (NPM) recorded correctly?</t>
  </si>
  <si>
    <t xml:space="preserve">Check the Supplemental City-County Relief Tax (SCCRT) loss rate. Is the tax rate and </t>
  </si>
  <si>
    <r>
      <rPr>
        <sz val="10"/>
        <color rgb="FF000000"/>
        <rFont val="Arial"/>
        <family val="2"/>
      </rPr>
      <t>revenue equal to or less than the revenue projection? (</t>
    </r>
    <r>
      <rPr>
        <i/>
        <sz val="10"/>
        <color rgb="FF000000"/>
        <rFont val="Arial"/>
        <family val="2"/>
      </rPr>
      <t>Revenue Projection, Part A,</t>
    </r>
  </si>
  <si>
    <r>
      <rPr>
        <i/>
        <sz val="10"/>
        <color rgb="FF000000"/>
        <rFont val="Arial"/>
        <family val="2"/>
      </rPr>
      <t xml:space="preserve"> Column 26 &amp; 27</t>
    </r>
    <r>
      <rPr>
        <sz val="10"/>
        <color rgb="FF000000"/>
        <rFont val="Arial"/>
        <family val="2"/>
      </rPr>
      <t>)</t>
    </r>
  </si>
  <si>
    <r>
      <rPr>
        <sz val="10"/>
        <color rgb="FF000000"/>
        <rFont val="Arial"/>
        <family val="2"/>
      </rPr>
      <t xml:space="preserve">**Is the Total Total </t>
    </r>
    <r>
      <rPr>
        <i/>
        <sz val="10"/>
        <color rgb="FF000000"/>
        <rFont val="Arial"/>
        <family val="2"/>
      </rPr>
      <t>close</t>
    </r>
    <r>
      <rPr>
        <sz val="10"/>
        <color rgb="FF000000"/>
        <rFont val="Arial"/>
        <family val="2"/>
      </rPr>
      <t xml:space="preserve"> to the proforma projection?  If not is there an explanation?**</t>
    </r>
  </si>
  <si>
    <t>SCHEDULE A</t>
  </si>
  <si>
    <t>Do entries in Column 1 agree with beginning balances in all funds?</t>
  </si>
  <si>
    <t>Is the total operating tax rate on Schedule A equal to the total tax rate in Column 4</t>
  </si>
  <si>
    <t>of Schedule S-3?</t>
  </si>
  <si>
    <t>Does Column 3 total (less debt service not applicable to maximum) agree with the</t>
  </si>
  <si>
    <t>total of Column 7 on Schedule S-3?</t>
  </si>
  <si>
    <t>Does total Column 7 on Schedule A plus Column 5 on Schedule A-2 agree with</t>
  </si>
  <si>
    <t>transfers in column on Schedule T?</t>
  </si>
  <si>
    <t>Does the schedule foot and crossfoot?</t>
  </si>
  <si>
    <t>SCHEDULE A-1</t>
  </si>
  <si>
    <t>Does total Column 6 on Schedule A-1 plus Column 6 on Schedule A-2 agree with</t>
  </si>
  <si>
    <t>transfers out column on Schedule T?</t>
  </si>
  <si>
    <t>Do entries in Columns 7 and 8 agree with ending balances and totals in all funds?</t>
  </si>
  <si>
    <t>Do totals in Column 8 and Total Totals on Schedules A and A-1 agree?</t>
  </si>
  <si>
    <t>SCHEDULE A-2</t>
  </si>
  <si>
    <t>Does the net income for each fund agree with the net income figures listed on</t>
  </si>
  <si>
    <t>Schedule A-2?</t>
  </si>
  <si>
    <t>Net income is the result of Columns (1+3+5)-(2+4+6).  Is Column 7 correct?</t>
  </si>
  <si>
    <t>SCHEDULES B</t>
  </si>
  <si>
    <t>Do Actual Prior Year total revenues, expenditures, and beginning and ending fund</t>
  </si>
  <si>
    <t>balances, for each fund, agree with the audit?</t>
  </si>
  <si>
    <t>Are all the funds in the audit included in the budget?</t>
  </si>
  <si>
    <t>Has entity followed revenue classification as per budget instructions?</t>
  </si>
  <si>
    <t>Has entity followed expenditure function and activity reporting as per budget</t>
  </si>
  <si>
    <t>instructions?</t>
  </si>
  <si>
    <t>Has entity subtotaled and totaled all expenditures by activity within a function per</t>
  </si>
  <si>
    <t>budget instructions?</t>
  </si>
  <si>
    <t>Has entity budgeted:</t>
  </si>
  <si>
    <t>One amount for total salary and wages?</t>
  </si>
  <si>
    <t>One amount for employee benefits?</t>
  </si>
  <si>
    <t>One amount for services and supplies?</t>
  </si>
  <si>
    <t>One amount for capital outlay as per budget instructions?</t>
  </si>
  <si>
    <t>Do ending fund balances carry forward as beginning fund balances for the next year?</t>
  </si>
  <si>
    <t>If not, is there an explanation?</t>
  </si>
  <si>
    <t>Do total resources agree with total fund commitments and fund balance?</t>
  </si>
  <si>
    <t>Are budgeted contingencies for governmental funds three percent or less of</t>
  </si>
  <si>
    <t>expenditures, excluding transfers?  (NRS 354.608)</t>
  </si>
  <si>
    <t>Does any governmental fund show a budgeted deficit?  [NRS 354.598 (5)]</t>
  </si>
  <si>
    <t>Has a separate Capital Projects Fund been established to show for the five cent Capital</t>
  </si>
  <si>
    <t>Projects Levy (applies to Counties, Cities and Towns)?</t>
  </si>
  <si>
    <t>DEBT - SCHEDULES C AND C-1</t>
  </si>
  <si>
    <t>Are lease payments identifiable in appropriate fund?</t>
  </si>
  <si>
    <t>For debt requiring ad valorem taxes:</t>
  </si>
  <si>
    <t>Do the debt requirements for the fiscal year compare to the audit report?</t>
  </si>
  <si>
    <t>Will the expiration of any debt issued allow for a reduction in debt rate?</t>
  </si>
  <si>
    <t xml:space="preserve">Are reserves at June 30 equal to one year or less of debt requirements for </t>
  </si>
  <si>
    <t xml:space="preserve">the fiscal year or is an explanation of bond covenant attached?  </t>
  </si>
  <si>
    <t>(NAC 354.650)</t>
  </si>
  <si>
    <t>DEBT - SCHEDULES C AND C-1 (continued)</t>
  </si>
  <si>
    <t>Calculate the debt tax rate.  (Attach the tape to the back of this page.)</t>
  </si>
  <si>
    <t>Does this rate equal the rate of Schedule A?</t>
  </si>
  <si>
    <t>Do general obligation types of debt compare with the audit or indebtedness report?</t>
  </si>
  <si>
    <t>Is debt that is directly being paid from proprietary funds and trust funds listed on the</t>
  </si>
  <si>
    <t>Schedule C-1?</t>
  </si>
  <si>
    <t>Do the principal and the interest requirements on Schedule C-1 agree with the principal</t>
  </si>
  <si>
    <t>and interest payments budgeted in the debt service or other fund?</t>
  </si>
  <si>
    <t>Do all debt issues reflected on Schedule C-1, or elsewhere in the budget, agree with</t>
  </si>
  <si>
    <t>approvals (if necessary) from the Department?  (Watch for lease stacking.)</t>
  </si>
  <si>
    <t>SCHEDULES F-1 AND F-2</t>
  </si>
  <si>
    <t>Do Actual Prior Year total revenues and expenditures agree with the audit?</t>
  </si>
  <si>
    <t>Do any proprietary funds have a negative rnet position on balance shown in the audit?</t>
  </si>
  <si>
    <r>
      <rPr>
        <sz val="10"/>
        <color rgb="FF000000"/>
        <rFont val="Arial"/>
        <family val="2"/>
      </rPr>
      <t xml:space="preserve">Have the total cash and cash equivalents been budgeted in a </t>
    </r>
    <r>
      <rPr>
        <u/>
        <sz val="10"/>
        <color rgb="FF000000"/>
        <rFont val="Arial"/>
        <family val="2"/>
      </rPr>
      <t>positive</t>
    </r>
    <r>
      <rPr>
        <sz val="10"/>
        <color rgb="FF000000"/>
        <rFont val="Arial"/>
        <family val="2"/>
      </rPr>
      <t xml:space="preserve"> position at the end</t>
    </r>
  </si>
  <si>
    <t>of the year?</t>
  </si>
  <si>
    <t xml:space="preserve">Has depreciation been shown as an expense?  (If not, check the audit report) </t>
  </si>
  <si>
    <t>SCHEDULE T</t>
  </si>
  <si>
    <t>Is Schedule T prepared in accordance with example in budget instructions?</t>
  </si>
  <si>
    <t>Does total transfers agree with Schedule S-1?</t>
  </si>
  <si>
    <t>COUNTIES ONLY</t>
  </si>
  <si>
    <t>Is a regional street and highway fund established? (NRS 373.110)</t>
  </si>
  <si>
    <t>Is agriculture extension support (ad valorem plus supplemental city/county relief tax or</t>
  </si>
  <si>
    <t>operating transfer in) equivalent to one cent? [NRS 549.020 (2)]</t>
  </si>
  <si>
    <t>If more (not greater than five cents), is there a resolution supporting it?</t>
  </si>
  <si>
    <t>County Indigent Funds:</t>
  </si>
  <si>
    <t>Indigent fund tax support:</t>
  </si>
  <si>
    <t>For counties with a population of 400,000 or more:</t>
  </si>
  <si>
    <t>Is the indigent fund tax rate or support (ad valorem plus</t>
  </si>
  <si>
    <t>supplemental city/county relief tax) not more than the</t>
  </si>
  <si>
    <t>rate levied in 1970-71?  (NRS 428.050)</t>
  </si>
  <si>
    <t>For counties with a population of 400,000 or less:</t>
  </si>
  <si>
    <t>Is the amount allocated (check against current fiscal</t>
  </si>
  <si>
    <t>year final budget for previous year allocation) within the</t>
  </si>
  <si>
    <t>104.5 percent limitation?  (NRS 428.295)</t>
  </si>
  <si>
    <t>Can this indigent levy be accounted for clearly in a fund or as a</t>
  </si>
  <si>
    <t>separate line item?</t>
  </si>
  <si>
    <t>Is the indigent rate levied for automobile accidents at the rate authorized by</t>
  </si>
  <si>
    <t>NACO?  (NRS 428.185)</t>
  </si>
  <si>
    <t>Did the county establish a separate fund for accident indigent?</t>
  </si>
  <si>
    <t>If not, is it accounted for clearly in another fund or as a</t>
  </si>
  <si>
    <t>Is the six to ten cent levy in the indigent fund for medical assistance correctly</t>
  </si>
  <si>
    <t>reduced by the fund balance remaining in the fund?  (NRS 428.285)</t>
  </si>
  <si>
    <t>CONDENSED</t>
  </si>
  <si>
    <t xml:space="preserve">The 2nd paragraph of the transmittal form relates to property tax revenues.  </t>
  </si>
  <si>
    <t>Does the dollar amount agree with the Total Line, Column 3, of Schedule A?</t>
  </si>
  <si>
    <t>The 4th paragraph of the transmittal form relates to expenditures and proprietary</t>
  </si>
  <si>
    <t>expenses.  Do the amounts shown agree with total expenditures (Columns 1-4)</t>
  </si>
  <si>
    <t>Schedule A-1 and total expenses (Columns 2 &amp; 4) of Schedule A-2?</t>
  </si>
  <si>
    <r>
      <rPr>
        <sz val="10"/>
        <color rgb="FF000000"/>
        <rFont val="Arial"/>
        <family val="2"/>
      </rPr>
      <t xml:space="preserve">all members of the governing board required on the </t>
    </r>
    <r>
      <rPr>
        <i/>
        <sz val="10"/>
        <color rgb="FF000000"/>
        <rFont val="Arial"/>
        <family val="2"/>
      </rPr>
      <t>final</t>
    </r>
    <r>
      <rPr>
        <sz val="10"/>
        <color rgb="FF000000"/>
        <rFont val="Arial"/>
        <family val="2"/>
      </rPr>
      <t xml:space="preserve"> budget)</t>
    </r>
  </si>
  <si>
    <t>Does the budget include an explanation for a general fund ending fund balance less</t>
  </si>
  <si>
    <t>than 4% of the total actual prior year's expenditures (pursuant to NAC 354.650)?</t>
  </si>
  <si>
    <r>
      <rPr>
        <sz val="10"/>
        <color rgb="FF000000"/>
        <rFont val="Arial"/>
        <family val="2"/>
      </rPr>
      <t xml:space="preserve">Does the budget include the Lobbying Expense Estimate (Form 30)? </t>
    </r>
    <r>
      <rPr>
        <b/>
        <sz val="10"/>
        <color rgb="FF000000"/>
        <rFont val="Arial"/>
        <family val="2"/>
      </rPr>
      <t>This form is</t>
    </r>
  </si>
  <si>
    <t>to be submitted only for legislative years.</t>
  </si>
  <si>
    <t>Does the budget include the Existing &amp; Privatization Contract Reports (forms 31 &amp; 32)?</t>
  </si>
  <si>
    <t>SCHEDULE S-3 (Not required if does not levy tax)</t>
  </si>
  <si>
    <r>
      <rPr>
        <sz val="10"/>
        <color rgb="FF000000"/>
        <rFont val="Arial"/>
        <family val="2"/>
      </rPr>
      <t>Are the correct tax rates recorded in Column 1?</t>
    </r>
    <r>
      <rPr>
        <i/>
        <sz val="10"/>
        <color rgb="FF000000"/>
        <rFont val="Arial"/>
        <family val="2"/>
      </rPr>
      <t xml:space="preserve"> (Revenue Projection, Column 11)</t>
    </r>
  </si>
  <si>
    <r>
      <rPr>
        <sz val="10"/>
        <color rgb="FF000000"/>
        <rFont val="Arial"/>
        <family val="2"/>
      </rPr>
      <t>Are correct assessed values recorded in Column 2?  (</t>
    </r>
    <r>
      <rPr>
        <i/>
        <sz val="10"/>
        <color rgb="FF000000"/>
        <rFont val="Arial"/>
        <family val="2"/>
      </rPr>
      <t>Revenue Projection, Column 4</t>
    </r>
    <r>
      <rPr>
        <sz val="10"/>
        <color rgb="FF000000"/>
        <rFont val="Arial"/>
        <family val="2"/>
      </rPr>
      <t>)</t>
    </r>
  </si>
  <si>
    <r>
      <rPr>
        <sz val="10"/>
        <color rgb="FF000000"/>
        <rFont val="Arial"/>
        <family val="2"/>
      </rPr>
      <t>Do assessed values agree with Schedule S-2 and final revenue projections?   (</t>
    </r>
    <r>
      <rPr>
        <i/>
        <sz val="10"/>
        <color rgb="FF000000"/>
        <rFont val="Arial"/>
        <family val="2"/>
      </rPr>
      <t xml:space="preserve">Revenue </t>
    </r>
  </si>
  <si>
    <r>
      <rPr>
        <i/>
        <sz val="10"/>
        <color rgb="FF000000"/>
        <rFont val="Arial"/>
        <family val="2"/>
      </rPr>
      <t>Projections, Column 5</t>
    </r>
    <r>
      <rPr>
        <sz val="10"/>
        <color rgb="FF000000"/>
        <rFont val="Arial"/>
        <family val="2"/>
      </rPr>
      <t>)</t>
    </r>
  </si>
  <si>
    <r>
      <rPr>
        <sz val="10"/>
        <color rgb="FF000000"/>
        <rFont val="Arial"/>
        <family val="2"/>
      </rPr>
      <t>Are the correct ad valorem revenue amounts recorded in Column 3?  (</t>
    </r>
    <r>
      <rPr>
        <i/>
        <sz val="10"/>
        <color rgb="FF000000"/>
        <rFont val="Arial"/>
        <family val="2"/>
      </rPr>
      <t>Revenue</t>
    </r>
    <r>
      <rPr>
        <sz val="10"/>
        <color rgb="FF000000"/>
        <rFont val="Arial"/>
        <family val="2"/>
      </rPr>
      <t xml:space="preserve"> </t>
    </r>
  </si>
  <si>
    <r>
      <rPr>
        <sz val="10"/>
        <color rgb="FF000000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Projection, Column 8</t>
    </r>
    <r>
      <rPr>
        <sz val="10"/>
        <color rgb="FF000000"/>
        <rFont val="Arial"/>
        <family val="2"/>
      </rPr>
      <t>)</t>
    </r>
  </si>
  <si>
    <t>Does the total in Column 5 agree with the total in Column 3, Schedule A?</t>
  </si>
  <si>
    <r>
      <rPr>
        <sz val="10"/>
        <color rgb="FF000000"/>
        <rFont val="Arial"/>
        <family val="2"/>
      </rPr>
      <t>revenue equal to or less than the revenue projection? (</t>
    </r>
    <r>
      <rPr>
        <i/>
        <sz val="10"/>
        <color rgb="FF000000"/>
        <rFont val="Arial"/>
        <family val="2"/>
      </rPr>
      <t>Revenue Projection, Part A,</t>
    </r>
  </si>
  <si>
    <r>
      <rPr>
        <i/>
        <sz val="10"/>
        <color rgb="FF000000"/>
        <rFont val="Arial"/>
        <family val="2"/>
      </rPr>
      <t xml:space="preserve"> Column 26 &amp; 27</t>
    </r>
    <r>
      <rPr>
        <sz val="10"/>
        <color rgb="FF000000"/>
        <rFont val="Arial"/>
        <family val="2"/>
      </rPr>
      <t>)</t>
    </r>
  </si>
  <si>
    <r>
      <rPr>
        <sz val="10"/>
        <color rgb="FF000000"/>
        <rFont val="Arial"/>
        <family val="2"/>
      </rPr>
      <t xml:space="preserve">**Is the Total Total </t>
    </r>
    <r>
      <rPr>
        <i/>
        <sz val="10"/>
        <color rgb="FF000000"/>
        <rFont val="Arial"/>
        <family val="2"/>
      </rPr>
      <t>close</t>
    </r>
    <r>
      <rPr>
        <sz val="10"/>
        <color rgb="FF000000"/>
        <rFont val="Arial"/>
        <family val="2"/>
      </rPr>
      <t xml:space="preserve"> to the proforma projection?  If not is there an explanation?**</t>
    </r>
  </si>
  <si>
    <t>total of Column 5 on Schedule S-3?</t>
  </si>
  <si>
    <t xml:space="preserve"> </t>
  </si>
  <si>
    <t>Will the expiration of any debt issues allow for a reduction in debt rate?</t>
  </si>
  <si>
    <t>Are reserves at June 30, one year or less of debt requirements for the fiscal</t>
  </si>
  <si>
    <t>year or is an explanation of bond covenant attached?  (NAC 354.650)</t>
  </si>
  <si>
    <t>Do any proprietary funds have a negative retained earnings shown in the audit?</t>
  </si>
  <si>
    <r>
      <rPr>
        <sz val="10"/>
        <color rgb="FF000000"/>
        <rFont val="Arial"/>
        <family val="2"/>
      </rPr>
      <t xml:space="preserve">Have the total cash and cash equivalents been budgeted in a </t>
    </r>
    <r>
      <rPr>
        <u/>
        <sz val="10"/>
        <color rgb="FF000000"/>
        <rFont val="Arial"/>
        <family val="2"/>
      </rPr>
      <t>positive</t>
    </r>
    <r>
      <rPr>
        <sz val="10"/>
        <color rgb="FF000000"/>
        <rFont val="Arial"/>
        <family val="2"/>
      </rPr>
      <t xml:space="preserve"> position at the end</t>
    </r>
  </si>
  <si>
    <t>Has depreciation been shown as an expense?  (If not, check the audit report)</t>
  </si>
  <si>
    <t>CHECKLIST FOR FINAL BUDGET REVIEW</t>
  </si>
  <si>
    <t>EXEMPT DISTRICTS (same as Condensed except this is for the "Final")</t>
  </si>
  <si>
    <r>
      <rPr>
        <sz val="10"/>
        <color rgb="FF000000"/>
        <rFont val="Arial"/>
        <family val="2"/>
      </rPr>
      <t xml:space="preserve">all members of the governing board required on the </t>
    </r>
    <r>
      <rPr>
        <i/>
        <sz val="10"/>
        <color rgb="FF000000"/>
        <rFont val="Arial"/>
        <family val="2"/>
      </rPr>
      <t>final</t>
    </r>
    <r>
      <rPr>
        <sz val="10"/>
        <color rgb="FF000000"/>
        <rFont val="Arial"/>
        <family val="2"/>
      </rPr>
      <t xml:space="preserve"> budget)</t>
    </r>
  </si>
  <si>
    <r>
      <rPr>
        <sz val="10"/>
        <color rgb="FF000000"/>
        <rFont val="Arial"/>
        <family val="2"/>
      </rPr>
      <t xml:space="preserve">Does the budget include the Lobbying Expense Estimate (Form 30)? </t>
    </r>
    <r>
      <rPr>
        <b/>
        <sz val="10"/>
        <color rgb="FF000000"/>
        <rFont val="Arial"/>
        <family val="2"/>
      </rPr>
      <t>This form is</t>
    </r>
  </si>
  <si>
    <t>2016 is not a legeslative year.</t>
  </si>
  <si>
    <r>
      <rPr>
        <sz val="10"/>
        <color rgb="FF000000"/>
        <rFont val="Arial"/>
        <family val="2"/>
      </rPr>
      <t>Are the correct tax rates recorded in Column 1?</t>
    </r>
    <r>
      <rPr>
        <i/>
        <sz val="10"/>
        <color rgb="FF000000"/>
        <rFont val="Arial"/>
        <family val="2"/>
      </rPr>
      <t xml:space="preserve"> (Revenue Projection, Column 11)</t>
    </r>
  </si>
  <si>
    <r>
      <rPr>
        <sz val="10"/>
        <color rgb="FF000000"/>
        <rFont val="Arial"/>
        <family val="2"/>
      </rPr>
      <t>Are correct assessed values recorded in Column 2?  (</t>
    </r>
    <r>
      <rPr>
        <i/>
        <sz val="10"/>
        <color rgb="FF000000"/>
        <rFont val="Arial"/>
        <family val="2"/>
      </rPr>
      <t>Revenue Projection, Column 4</t>
    </r>
    <r>
      <rPr>
        <sz val="10"/>
        <color rgb="FF000000"/>
        <rFont val="Arial"/>
        <family val="2"/>
      </rPr>
      <t>)</t>
    </r>
  </si>
  <si>
    <r>
      <rPr>
        <sz val="10"/>
        <color rgb="FF000000"/>
        <rFont val="Arial"/>
        <family val="2"/>
      </rPr>
      <t>Do assessed values agree with Schedule S-2 and final revenue projections?   (</t>
    </r>
    <r>
      <rPr>
        <i/>
        <sz val="10"/>
        <color rgb="FF000000"/>
        <rFont val="Arial"/>
        <family val="2"/>
      </rPr>
      <t xml:space="preserve">Revenue </t>
    </r>
  </si>
  <si>
    <r>
      <rPr>
        <i/>
        <sz val="10"/>
        <color rgb="FF000000"/>
        <rFont val="Arial"/>
        <family val="2"/>
      </rPr>
      <t>Projections, Column 5</t>
    </r>
    <r>
      <rPr>
        <sz val="10"/>
        <color rgb="FF000000"/>
        <rFont val="Arial"/>
        <family val="2"/>
      </rPr>
      <t>)</t>
    </r>
  </si>
  <si>
    <r>
      <rPr>
        <sz val="10"/>
        <color rgb="FF000000"/>
        <rFont val="Arial"/>
        <family val="2"/>
      </rPr>
      <t>Are the correct ad valorem revenue amounts recorded in Column 3?  (</t>
    </r>
    <r>
      <rPr>
        <i/>
        <sz val="10"/>
        <color rgb="FF000000"/>
        <rFont val="Arial"/>
        <family val="2"/>
      </rPr>
      <t>Revenue</t>
    </r>
    <r>
      <rPr>
        <sz val="10"/>
        <color rgb="FF000000"/>
        <rFont val="Arial"/>
        <family val="2"/>
      </rPr>
      <t xml:space="preserve"> </t>
    </r>
  </si>
  <si>
    <r>
      <rPr>
        <sz val="10"/>
        <color rgb="FF000000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Projection, Column 8</t>
    </r>
    <r>
      <rPr>
        <sz val="10"/>
        <color rgb="FF000000"/>
        <rFont val="Arial"/>
        <family val="2"/>
      </rPr>
      <t>)</t>
    </r>
  </si>
  <si>
    <r>
      <rPr>
        <sz val="10"/>
        <color rgb="FF000000"/>
        <rFont val="Arial"/>
        <family val="2"/>
      </rPr>
      <t>revenue equal to or less than the revenue projection? (</t>
    </r>
    <r>
      <rPr>
        <i/>
        <sz val="10"/>
        <color rgb="FF000000"/>
        <rFont val="Arial"/>
        <family val="2"/>
      </rPr>
      <t>Revenue Projection, Part A,</t>
    </r>
  </si>
  <si>
    <r>
      <rPr>
        <i/>
        <sz val="10"/>
        <color rgb="FF000000"/>
        <rFont val="Arial"/>
        <family val="2"/>
      </rPr>
      <t xml:space="preserve"> Column 26 &amp; 27</t>
    </r>
    <r>
      <rPr>
        <sz val="10"/>
        <color rgb="FF000000"/>
        <rFont val="Arial"/>
        <family val="2"/>
      </rPr>
      <t>)</t>
    </r>
  </si>
  <si>
    <r>
      <rPr>
        <sz val="10"/>
        <color rgb="FF000000"/>
        <rFont val="Arial"/>
        <family val="2"/>
      </rPr>
      <t xml:space="preserve">**Is the Total Total </t>
    </r>
    <r>
      <rPr>
        <i/>
        <sz val="10"/>
        <color rgb="FF000000"/>
        <rFont val="Arial"/>
        <family val="2"/>
      </rPr>
      <t>close</t>
    </r>
    <r>
      <rPr>
        <sz val="10"/>
        <color rgb="FF000000"/>
        <rFont val="Arial"/>
        <family val="2"/>
      </rPr>
      <t xml:space="preserve"> to the proforma projection?  If not is there an explanation?**</t>
    </r>
  </si>
  <si>
    <t>balances, for each fund, agree with the financial statements?</t>
  </si>
  <si>
    <t>Are all the funds in the financial statements included in the budget?</t>
  </si>
  <si>
    <t>Do the debt requirements for the fiscal year compare to the financial statements?</t>
  </si>
  <si>
    <t>Are reserves at June 30 equal to one year or less of debt requirements for</t>
  </si>
  <si>
    <t>Do Actual Prior Year total revenues and expenses agree with the financial statements?</t>
  </si>
  <si>
    <t>Do any proprietary funds have a negative retained earnings shown in the financial statements?</t>
  </si>
  <si>
    <r>
      <rPr>
        <sz val="10"/>
        <color rgb="FF000000"/>
        <rFont val="Arial"/>
        <family val="2"/>
      </rPr>
      <t xml:space="preserve">Have the total cash and cash equivalents been budgeted in a </t>
    </r>
    <r>
      <rPr>
        <u/>
        <sz val="10"/>
        <color rgb="FF000000"/>
        <rFont val="Arial"/>
        <family val="2"/>
      </rPr>
      <t>positive</t>
    </r>
    <r>
      <rPr>
        <sz val="10"/>
        <color rgb="FF000000"/>
        <rFont val="Arial"/>
        <family val="2"/>
      </rPr>
      <t xml:space="preserve"> position at the end</t>
    </r>
  </si>
  <si>
    <t>Has depreciation been shown as an expense?  (If not, check the financial statements)</t>
  </si>
  <si>
    <t>ENDING 6/30/2025</t>
  </si>
  <si>
    <t>Fiscal Year 2024-2025</t>
  </si>
  <si>
    <t>Budget For Fiscal Year Ending 06/30/2025</t>
  </si>
  <si>
    <t>Transfer Schedule for Fiscal Year 2024-2025</t>
  </si>
  <si>
    <r>
      <t xml:space="preserve">Nevada Legislature:  80th Session; February 4, 2025 to June 3, 2025 </t>
    </r>
    <r>
      <rPr>
        <b/>
        <sz val="10"/>
        <color rgb="FF000000"/>
        <rFont val="Arial"/>
        <family val="2"/>
      </rPr>
      <t xml:space="preserve"> </t>
    </r>
  </si>
  <si>
    <t>Budget Year 2024-2025</t>
  </si>
  <si>
    <t>Proposed Expenditure   FY 2024-25</t>
  </si>
  <si>
    <t>Fire General 250 to Fire Grants 290</t>
  </si>
  <si>
    <t>Fire Grants -290</t>
  </si>
  <si>
    <t>Page: ___16___</t>
  </si>
  <si>
    <t>May 21, 2024 @ 10:00A.M.</t>
  </si>
  <si>
    <r>
      <t xml:space="preserve">Fire General 250 to USDA - 135 </t>
    </r>
    <r>
      <rPr>
        <i/>
        <sz val="8"/>
        <color rgb="FFFF0000"/>
        <rFont val="Arial"/>
        <family val="2"/>
      </rPr>
      <t>(different Budget)</t>
    </r>
  </si>
  <si>
    <r>
      <t xml:space="preserve">USDA - 135 </t>
    </r>
    <r>
      <rPr>
        <i/>
        <sz val="8"/>
        <color rgb="FFFF0000"/>
        <rFont val="Arial"/>
        <family val="2"/>
      </rPr>
      <t xml:space="preserve"> (different Budget)</t>
    </r>
  </si>
  <si>
    <t>USDA is a fund within the Storey County Budget</t>
  </si>
  <si>
    <r>
      <t xml:space="preserve">Transfers to USDA </t>
    </r>
    <r>
      <rPr>
        <i/>
        <sz val="10"/>
        <color rgb="FFFF0000"/>
        <rFont val="Arial"/>
        <family val="2"/>
      </rPr>
      <t>(diff. budget)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</si>
</sst>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_);_(@_)"/>
    <numFmt numFmtId="165" formatCode="_(* #,##0_);_(* \(#,##0\);_(* &quot;-&quot;??_);_(@_)"/>
    <numFmt numFmtId="166" formatCode="#,##0.0000"/>
    <numFmt numFmtId="167" formatCode="_(* #,##0.0_);_(* \(#,##0.0\);_(* &quot;-&quot;?_);_(@_)"/>
    <numFmt numFmtId="168" formatCode="_(&quot;$&quot;* #,##0_);_(&quot;$&quot;* \(#,##0\);_(&quot;$&quot;* &quot;-&quot;??_);_(@_)"/>
    <numFmt numFmtId="169" formatCode="#,##0.0000_);\(#,##0.0000\)"/>
    <numFmt numFmtId="170" formatCode="mmmm\ d\,\ yyyy"/>
    <numFmt numFmtId="171" formatCode="[$-409]mmmm\ d\,\ yyyy;@"/>
    <numFmt numFmtId="172" formatCode="[$-409]m/d/yy\ h:mm\ AM/PM;@"/>
  </numFmts>
  <fonts count="4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u/>
      <sz val="8"/>
      <color theme="1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i/>
      <sz val="9"/>
      <color theme="1"/>
      <name val="Comic Sans MS"/>
      <family val="4"/>
    </font>
    <font>
      <b/>
      <i/>
      <sz val="8"/>
      <color theme="1"/>
      <name val="Comic Sans MS"/>
      <family val="4"/>
    </font>
    <font>
      <b/>
      <sz val="9"/>
      <color theme="1"/>
      <name val="Arial"/>
      <family val="2"/>
    </font>
    <font>
      <b/>
      <i/>
      <sz val="10"/>
      <color theme="1"/>
      <name val="Comic Sans MS"/>
      <family val="4"/>
    </font>
    <font>
      <u/>
      <sz val="10"/>
      <color rgb="FF000000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i/>
      <sz val="8"/>
      <color rgb="FFFF0000"/>
      <name val="Arial"/>
      <family val="2"/>
    </font>
    <font>
      <i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8" fillId="0" borderId="0"/>
  </cellStyleXfs>
  <cellXfs count="507">
    <xf numFmtId="0" fontId="0" fillId="0" borderId="0" xfId="0"/>
    <xf numFmtId="0" fontId="5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5" fillId="0" borderId="1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41" fontId="5" fillId="0" borderId="18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3" xfId="0" applyBorder="1"/>
    <xf numFmtId="0" fontId="5" fillId="0" borderId="1" xfId="0" applyFont="1" applyBorder="1" applyAlignment="1" applyProtection="1">
      <alignment horizontal="center"/>
      <protection locked="0"/>
    </xf>
    <xf numFmtId="41" fontId="5" fillId="0" borderId="19" xfId="0" applyNumberFormat="1" applyFont="1" applyBorder="1" applyProtection="1">
      <protection locked="0"/>
    </xf>
    <xf numFmtId="0" fontId="5" fillId="0" borderId="19" xfId="0" applyFont="1" applyBorder="1" applyProtection="1">
      <protection locked="0"/>
    </xf>
    <xf numFmtId="0" fontId="5" fillId="0" borderId="0" xfId="0" applyFont="1" applyAlignment="1" applyProtection="1">
      <alignment horizontal="right"/>
      <protection hidden="1"/>
    </xf>
    <xf numFmtId="41" fontId="5" fillId="0" borderId="31" xfId="0" applyNumberFormat="1" applyFont="1" applyBorder="1" applyAlignment="1" applyProtection="1">
      <alignment horizontal="center"/>
      <protection locked="0"/>
    </xf>
    <xf numFmtId="0" fontId="5" fillId="0" borderId="36" xfId="0" applyFont="1" applyBorder="1" applyProtection="1">
      <protection locked="0"/>
    </xf>
    <xf numFmtId="0" fontId="5" fillId="0" borderId="24" xfId="0" applyFont="1" applyBorder="1" applyProtection="1">
      <protection locked="0"/>
    </xf>
    <xf numFmtId="0" fontId="7" fillId="0" borderId="35" xfId="0" applyFon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7" fillId="0" borderId="34" xfId="0" applyFont="1" applyBorder="1" applyProtection="1">
      <protection locked="0"/>
    </xf>
    <xf numFmtId="0" fontId="7" fillId="0" borderId="33" xfId="0" applyFont="1" applyBorder="1"/>
    <xf numFmtId="0" fontId="7" fillId="0" borderId="33" xfId="0" applyFont="1" applyBorder="1" applyProtection="1">
      <protection locked="0"/>
    </xf>
    <xf numFmtId="38" fontId="7" fillId="0" borderId="0" xfId="0" applyNumberFormat="1" applyFont="1" applyProtection="1">
      <protection locked="0"/>
    </xf>
    <xf numFmtId="42" fontId="7" fillId="0" borderId="1" xfId="0" applyNumberFormat="1" applyFont="1" applyBorder="1" applyProtection="1">
      <protection locked="0"/>
    </xf>
    <xf numFmtId="38" fontId="7" fillId="0" borderId="1" xfId="0" applyNumberFormat="1" applyFont="1" applyBorder="1" applyAlignment="1" applyProtection="1">
      <alignment horizontal="center"/>
      <protection locked="0"/>
    </xf>
    <xf numFmtId="171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2" fillId="0" borderId="11" xfId="0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0" fontId="13" fillId="0" borderId="9" xfId="0" applyFont="1" applyBorder="1" applyProtection="1">
      <protection locked="0"/>
    </xf>
    <xf numFmtId="3" fontId="7" fillId="0" borderId="9" xfId="0" applyNumberFormat="1" applyFont="1" applyBorder="1" applyProtection="1">
      <protection locked="0"/>
    </xf>
    <xf numFmtId="0" fontId="12" fillId="0" borderId="9" xfId="0" applyFont="1" applyBorder="1" applyProtection="1">
      <protection locked="0"/>
    </xf>
    <xf numFmtId="3" fontId="12" fillId="0" borderId="9" xfId="0" applyNumberFormat="1" applyFont="1" applyBorder="1" applyProtection="1">
      <protection locked="0"/>
    </xf>
    <xf numFmtId="41" fontId="13" fillId="0" borderId="9" xfId="0" applyNumberFormat="1" applyFont="1" applyBorder="1" applyProtection="1">
      <protection locked="0"/>
    </xf>
    <xf numFmtId="0" fontId="0" fillId="0" borderId="20" xfId="0" applyBorder="1"/>
    <xf numFmtId="41" fontId="12" fillId="0" borderId="11" xfId="0" applyNumberFormat="1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41" fontId="5" fillId="0" borderId="8" xfId="0" applyNumberFormat="1" applyFont="1" applyBorder="1" applyProtection="1">
      <protection locked="0"/>
    </xf>
    <xf numFmtId="0" fontId="5" fillId="0" borderId="8" xfId="0" applyFont="1" applyBorder="1" applyAlignment="1" applyProtection="1">
      <alignment horizontal="center"/>
      <protection locked="0"/>
    </xf>
    <xf numFmtId="41" fontId="4" fillId="0" borderId="19" xfId="0" applyNumberFormat="1" applyFont="1" applyBorder="1" applyProtection="1">
      <protection locked="0"/>
    </xf>
    <xf numFmtId="41" fontId="5" fillId="0" borderId="1" xfId="0" applyNumberFormat="1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32" fillId="0" borderId="17" xfId="0" applyFont="1" applyBorder="1" applyProtection="1">
      <protection locked="0"/>
    </xf>
    <xf numFmtId="0" fontId="13" fillId="0" borderId="23" xfId="0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13" fillId="0" borderId="20" xfId="0" applyFont="1" applyBorder="1" applyProtection="1">
      <protection locked="0"/>
    </xf>
    <xf numFmtId="0" fontId="13" fillId="0" borderId="6" xfId="0" applyFont="1" applyBorder="1"/>
    <xf numFmtId="0" fontId="13" fillId="0" borderId="11" xfId="0" applyFont="1" applyBorder="1"/>
    <xf numFmtId="0" fontId="21" fillId="0" borderId="18" xfId="0" applyFont="1" applyBorder="1"/>
    <xf numFmtId="0" fontId="13" fillId="0" borderId="19" xfId="0" applyFont="1" applyBorder="1" applyProtection="1">
      <protection locked="0"/>
    </xf>
    <xf numFmtId="0" fontId="13" fillId="0" borderId="19" xfId="0" applyFont="1" applyBorder="1"/>
    <xf numFmtId="0" fontId="21" fillId="0" borderId="7" xfId="0" applyFont="1" applyBorder="1"/>
    <xf numFmtId="0" fontId="21" fillId="0" borderId="17" xfId="0" applyFont="1" applyBorder="1"/>
    <xf numFmtId="0" fontId="21" fillId="0" borderId="10" xfId="0" applyFont="1" applyBorder="1"/>
    <xf numFmtId="0" fontId="13" fillId="0" borderId="8" xfId="0" applyFont="1" applyBorder="1" applyProtection="1">
      <protection locked="0"/>
    </xf>
    <xf numFmtId="165" fontId="5" fillId="0" borderId="5" xfId="0" applyNumberFormat="1" applyFont="1" applyBorder="1" applyProtection="1">
      <protection locked="0"/>
    </xf>
    <xf numFmtId="165" fontId="5" fillId="0" borderId="7" xfId="0" applyNumberFormat="1" applyFont="1" applyBorder="1" applyProtection="1">
      <protection locked="0"/>
    </xf>
    <xf numFmtId="0" fontId="9" fillId="0" borderId="4" xfId="0" applyFont="1" applyBorder="1"/>
    <xf numFmtId="0" fontId="2" fillId="0" borderId="4" xfId="0" applyFont="1" applyBorder="1"/>
    <xf numFmtId="0" fontId="8" fillId="0" borderId="4" xfId="0" applyFont="1" applyBorder="1"/>
    <xf numFmtId="41" fontId="9" fillId="0" borderId="13" xfId="0" applyNumberFormat="1" applyFont="1" applyBorder="1" applyProtection="1">
      <protection locked="0"/>
    </xf>
    <xf numFmtId="41" fontId="9" fillId="0" borderId="14" xfId="0" applyNumberFormat="1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19" fillId="0" borderId="1" xfId="0" applyFont="1" applyBorder="1" applyProtection="1">
      <protection locked="0"/>
    </xf>
    <xf numFmtId="0" fontId="19" fillId="0" borderId="13" xfId="0" applyFont="1" applyBorder="1" applyProtection="1">
      <protection locked="0"/>
    </xf>
    <xf numFmtId="41" fontId="19" fillId="0" borderId="13" xfId="0" applyNumberFormat="1" applyFont="1" applyBorder="1" applyProtection="1">
      <protection locked="0"/>
    </xf>
    <xf numFmtId="0" fontId="24" fillId="0" borderId="14" xfId="0" applyFont="1" applyBorder="1" applyProtection="1">
      <protection locked="0"/>
    </xf>
    <xf numFmtId="41" fontId="8" fillId="0" borderId="7" xfId="0" applyNumberFormat="1" applyFont="1" applyBorder="1" applyProtection="1">
      <protection locked="0"/>
    </xf>
    <xf numFmtId="0" fontId="8" fillId="0" borderId="11" xfId="0" applyFont="1" applyBorder="1" applyProtection="1">
      <protection locked="0"/>
    </xf>
    <xf numFmtId="41" fontId="0" fillId="0" borderId="3" xfId="0" applyNumberFormat="1" applyBorder="1" applyProtection="1">
      <protection locked="0"/>
    </xf>
    <xf numFmtId="41" fontId="0" fillId="0" borderId="5" xfId="0" applyNumberFormat="1" applyBorder="1" applyProtection="1">
      <protection locked="0"/>
    </xf>
    <xf numFmtId="0" fontId="16" fillId="0" borderId="11" xfId="0" applyFont="1" applyBorder="1"/>
    <xf numFmtId="0" fontId="0" fillId="0" borderId="5" xfId="0" applyBorder="1"/>
    <xf numFmtId="41" fontId="19" fillId="0" borderId="14" xfId="0" applyNumberFormat="1" applyFont="1" applyBorder="1" applyProtection="1">
      <protection locked="0"/>
    </xf>
    <xf numFmtId="0" fontId="0" fillId="0" borderId="18" xfId="0" applyBorder="1"/>
    <xf numFmtId="0" fontId="2" fillId="0" borderId="14" xfId="0" applyFont="1" applyBorder="1" applyProtection="1">
      <protection locked="0"/>
    </xf>
    <xf numFmtId="0" fontId="15" fillId="0" borderId="5" xfId="0" applyFont="1" applyBorder="1" applyAlignment="1">
      <alignment horizontal="center"/>
    </xf>
    <xf numFmtId="0" fontId="0" fillId="0" borderId="10" xfId="0" applyBorder="1"/>
    <xf numFmtId="0" fontId="0" fillId="0" borderId="13" xfId="0" applyBorder="1" applyProtection="1">
      <protection locked="0"/>
    </xf>
    <xf numFmtId="0" fontId="0" fillId="0" borderId="7" xfId="0" applyBorder="1" applyProtection="1">
      <protection locked="0"/>
    </xf>
    <xf numFmtId="0" fontId="12" fillId="0" borderId="11" xfId="0" applyFont="1" applyBorder="1" applyProtection="1">
      <protection locked="0"/>
    </xf>
    <xf numFmtId="167" fontId="0" fillId="0" borderId="7" xfId="0" applyNumberFormat="1" applyBorder="1" applyProtection="1">
      <protection locked="0"/>
    </xf>
    <xf numFmtId="167" fontId="0" fillId="0" borderId="19" xfId="0" applyNumberFormat="1" applyBorder="1" applyProtection="1">
      <protection locked="0"/>
    </xf>
    <xf numFmtId="0" fontId="2" fillId="0" borderId="24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41" fontId="2" fillId="0" borderId="7" xfId="0" applyNumberFormat="1" applyFont="1" applyBorder="1" applyProtection="1">
      <protection locked="0"/>
    </xf>
    <xf numFmtId="41" fontId="0" fillId="0" borderId="7" xfId="0" applyNumberFormat="1" applyBorder="1" applyProtection="1">
      <protection locked="0"/>
    </xf>
    <xf numFmtId="14" fontId="5" fillId="0" borderId="7" xfId="0" applyNumberFormat="1" applyFont="1" applyBorder="1" applyAlignment="1">
      <alignment horizontal="center"/>
    </xf>
    <xf numFmtId="0" fontId="0" fillId="0" borderId="17" xfId="0" applyBorder="1"/>
    <xf numFmtId="0" fontId="2" fillId="0" borderId="19" xfId="0" applyFont="1" applyBorder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 applyProtection="1">
      <alignment horizontal="center"/>
      <protection hidden="1"/>
    </xf>
    <xf numFmtId="0" fontId="5" fillId="0" borderId="8" xfId="0" applyFont="1" applyBorder="1" applyProtection="1"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Protection="1"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41" fontId="5" fillId="0" borderId="11" xfId="0" applyNumberFormat="1" applyFont="1" applyBorder="1" applyAlignment="1" applyProtection="1">
      <alignment horizontal="center"/>
      <protection locked="0"/>
    </xf>
    <xf numFmtId="41" fontId="5" fillId="0" borderId="9" xfId="0" applyNumberFormat="1" applyFont="1" applyBorder="1" applyAlignment="1" applyProtection="1">
      <alignment horizontal="center"/>
      <protection locked="0"/>
    </xf>
    <xf numFmtId="41" fontId="5" fillId="0" borderId="10" xfId="0" applyNumberFormat="1" applyFont="1" applyBorder="1" applyAlignment="1" applyProtection="1">
      <alignment horizontal="center"/>
      <protection locked="0"/>
    </xf>
    <xf numFmtId="164" fontId="5" fillId="0" borderId="7" xfId="0" applyNumberFormat="1" applyFont="1" applyBorder="1" applyAlignment="1" applyProtection="1">
      <alignment horizontal="center"/>
      <protection locked="0"/>
    </xf>
    <xf numFmtId="41" fontId="5" fillId="0" borderId="17" xfId="0" applyNumberFormat="1" applyFont="1" applyBorder="1" applyAlignment="1" applyProtection="1">
      <alignment horizontal="center"/>
      <protection locked="0"/>
    </xf>
    <xf numFmtId="164" fontId="5" fillId="0" borderId="14" xfId="0" applyNumberFormat="1" applyFont="1" applyBorder="1" applyAlignment="1" applyProtection="1">
      <alignment horizontal="center"/>
      <protection locked="0"/>
    </xf>
    <xf numFmtId="0" fontId="4" fillId="0" borderId="10" xfId="0" applyFont="1" applyBorder="1" applyProtection="1">
      <protection locked="0"/>
    </xf>
    <xf numFmtId="41" fontId="4" fillId="0" borderId="10" xfId="0" applyNumberFormat="1" applyFont="1" applyBorder="1" applyProtection="1">
      <protection locked="0"/>
    </xf>
    <xf numFmtId="41" fontId="4" fillId="0" borderId="3" xfId="0" applyNumberFormat="1" applyFont="1" applyBorder="1" applyProtection="1">
      <protection locked="0"/>
    </xf>
    <xf numFmtId="0" fontId="4" fillId="0" borderId="11" xfId="0" applyFont="1" applyBorder="1" applyProtection="1">
      <protection locked="0"/>
    </xf>
    <xf numFmtId="41" fontId="4" fillId="0" borderId="11" xfId="0" applyNumberFormat="1" applyFont="1" applyBorder="1" applyProtection="1">
      <protection locked="0"/>
    </xf>
    <xf numFmtId="41" fontId="4" fillId="0" borderId="7" xfId="0" applyNumberFormat="1" applyFont="1" applyBorder="1" applyProtection="1">
      <protection locked="0"/>
    </xf>
    <xf numFmtId="0" fontId="5" fillId="0" borderId="10" xfId="0" applyFont="1" applyBorder="1"/>
    <xf numFmtId="0" fontId="5" fillId="0" borderId="18" xfId="0" applyFont="1" applyBorder="1"/>
    <xf numFmtId="0" fontId="5" fillId="0" borderId="17" xfId="0" applyFont="1" applyBorder="1"/>
    <xf numFmtId="0" fontId="5" fillId="0" borderId="5" xfId="0" applyFont="1" applyBorder="1"/>
    <xf numFmtId="0" fontId="5" fillId="0" borderId="11" xfId="0" applyFont="1" applyBorder="1"/>
    <xf numFmtId="0" fontId="5" fillId="0" borderId="10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7" xfId="0" applyFont="1" applyBorder="1" applyProtection="1">
      <protection locked="0"/>
    </xf>
    <xf numFmtId="165" fontId="5" fillId="0" borderId="17" xfId="0" applyNumberFormat="1" applyFont="1" applyBorder="1" applyProtection="1">
      <protection locked="0"/>
    </xf>
    <xf numFmtId="165" fontId="5" fillId="0" borderId="11" xfId="0" applyNumberFormat="1" applyFont="1" applyBorder="1" applyProtection="1">
      <protection locked="0"/>
    </xf>
    <xf numFmtId="37" fontId="5" fillId="0" borderId="17" xfId="0" applyNumberFormat="1" applyFont="1" applyBorder="1" applyProtection="1">
      <protection locked="0"/>
    </xf>
    <xf numFmtId="41" fontId="5" fillId="0" borderId="5" xfId="0" applyNumberFormat="1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65" fontId="5" fillId="0" borderId="10" xfId="0" applyNumberFormat="1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7" xfId="0" applyFont="1" applyBorder="1" applyProtection="1">
      <protection locked="0"/>
    </xf>
    <xf numFmtId="41" fontId="5" fillId="0" borderId="7" xfId="0" applyNumberFormat="1" applyFont="1" applyBorder="1" applyProtection="1">
      <protection locked="0"/>
    </xf>
    <xf numFmtId="41" fontId="5" fillId="0" borderId="3" xfId="0" applyNumberFormat="1" applyFont="1" applyBorder="1" applyProtection="1">
      <protection locked="0"/>
    </xf>
    <xf numFmtId="41" fontId="5" fillId="0" borderId="10" xfId="0" applyNumberFormat="1" applyFont="1" applyBorder="1" applyProtection="1">
      <protection locked="0"/>
    </xf>
    <xf numFmtId="41" fontId="5" fillId="0" borderId="11" xfId="0" applyNumberFormat="1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8" fillId="0" borderId="4" xfId="0" applyFont="1" applyBorder="1" applyProtection="1">
      <protection locked="0"/>
    </xf>
    <xf numFmtId="3" fontId="8" fillId="0" borderId="19" xfId="0" applyNumberFormat="1" applyFont="1" applyBorder="1" applyProtection="1">
      <protection locked="0"/>
    </xf>
    <xf numFmtId="0" fontId="9" fillId="0" borderId="4" xfId="0" applyFont="1" applyBorder="1" applyProtection="1">
      <protection locked="0"/>
    </xf>
    <xf numFmtId="3" fontId="9" fillId="0" borderId="3" xfId="0" applyNumberFormat="1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7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12" xfId="0" applyFont="1" applyBorder="1" applyProtection="1">
      <protection locked="0"/>
    </xf>
    <xf numFmtId="3" fontId="2" fillId="0" borderId="13" xfId="0" applyNumberFormat="1" applyFont="1" applyBorder="1" applyAlignment="1" applyProtection="1">
      <alignment horizontal="center"/>
      <protection locked="0"/>
    </xf>
    <xf numFmtId="0" fontId="5" fillId="0" borderId="3" xfId="0" applyFont="1" applyBorder="1"/>
    <xf numFmtId="0" fontId="5" fillId="0" borderId="7" xfId="0" applyFont="1" applyBorder="1" applyAlignment="1">
      <alignment horizontal="center"/>
    </xf>
    <xf numFmtId="166" fontId="12" fillId="0" borderId="9" xfId="0" applyNumberFormat="1" applyFont="1" applyBorder="1" applyProtection="1">
      <protection locked="0"/>
    </xf>
    <xf numFmtId="3" fontId="12" fillId="0" borderId="19" xfId="0" applyNumberFormat="1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Protection="1">
      <protection locked="0"/>
    </xf>
    <xf numFmtId="41" fontId="2" fillId="0" borderId="3" xfId="0" applyNumberFormat="1" applyFont="1" applyBorder="1" applyProtection="1">
      <protection locked="0"/>
    </xf>
    <xf numFmtId="41" fontId="2" fillId="0" borderId="13" xfId="0" applyNumberFormat="1" applyFont="1" applyBorder="1" applyProtection="1">
      <protection locked="0"/>
    </xf>
    <xf numFmtId="41" fontId="13" fillId="0" borderId="19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41" fontId="0" fillId="0" borderId="11" xfId="0" applyNumberFormat="1" applyBorder="1" applyProtection="1">
      <protection locked="0"/>
    </xf>
    <xf numFmtId="0" fontId="0" fillId="0" borderId="1" xfId="0" applyBorder="1"/>
    <xf numFmtId="41" fontId="0" fillId="0" borderId="9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41" fontId="2" fillId="0" borderId="11" xfId="0" applyNumberFormat="1" applyFont="1" applyBorder="1" applyProtection="1">
      <protection locked="0"/>
    </xf>
    <xf numFmtId="41" fontId="8" fillId="0" borderId="11" xfId="0" applyNumberFormat="1" applyFont="1" applyBorder="1" applyProtection="1">
      <protection locked="0"/>
    </xf>
    <xf numFmtId="41" fontId="0" fillId="0" borderId="1" xfId="0" applyNumberFormat="1" applyBorder="1"/>
    <xf numFmtId="14" fontId="5" fillId="0" borderId="11" xfId="0" applyNumberFormat="1" applyFont="1" applyBorder="1" applyAlignment="1">
      <alignment horizontal="center"/>
    </xf>
    <xf numFmtId="0" fontId="0" fillId="0" borderId="20" xfId="0" applyBorder="1" applyProtection="1">
      <protection locked="0"/>
    </xf>
    <xf numFmtId="41" fontId="12" fillId="0" borderId="1" xfId="0" applyNumberFormat="1" applyFont="1" applyBorder="1" applyAlignment="1" applyProtection="1">
      <alignment horizontal="center"/>
      <protection locked="0"/>
    </xf>
    <xf numFmtId="41" fontId="12" fillId="0" borderId="1" xfId="0" applyNumberFormat="1" applyFont="1" applyBorder="1" applyAlignment="1" applyProtection="1">
      <alignment horizontal="right"/>
      <protection locked="0"/>
    </xf>
    <xf numFmtId="0" fontId="0" fillId="0" borderId="19" xfId="0" applyBorder="1"/>
    <xf numFmtId="0" fontId="0" fillId="0" borderId="19" xfId="0" applyBorder="1" applyProtection="1">
      <protection locked="0"/>
    </xf>
    <xf numFmtId="41" fontId="0" fillId="0" borderId="10" xfId="0" applyNumberFormat="1" applyBorder="1" applyProtection="1">
      <protection locked="0"/>
    </xf>
    <xf numFmtId="41" fontId="0" fillId="0" borderId="13" xfId="0" applyNumberFormat="1" applyBorder="1" applyProtection="1">
      <protection locked="0"/>
    </xf>
    <xf numFmtId="0" fontId="0" fillId="0" borderId="4" xfId="0" applyBorder="1"/>
    <xf numFmtId="41" fontId="0" fillId="0" borderId="17" xfId="0" applyNumberFormat="1" applyBorder="1" applyProtection="1">
      <protection locked="0"/>
    </xf>
    <xf numFmtId="0" fontId="0" fillId="0" borderId="6" xfId="0" applyBorder="1" applyProtection="1">
      <protection locked="0"/>
    </xf>
    <xf numFmtId="41" fontId="0" fillId="0" borderId="19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9" xfId="0" applyBorder="1" applyProtection="1">
      <protection locked="0"/>
    </xf>
    <xf numFmtId="0" fontId="2" fillId="0" borderId="21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41" fontId="0" fillId="0" borderId="12" xfId="0" applyNumberFormat="1" applyBorder="1"/>
    <xf numFmtId="0" fontId="13" fillId="0" borderId="1" xfId="0" applyFont="1" applyBorder="1"/>
    <xf numFmtId="0" fontId="0" fillId="0" borderId="8" xfId="0" applyBorder="1"/>
    <xf numFmtId="0" fontId="0" fillId="0" borderId="27" xfId="0" applyBorder="1"/>
    <xf numFmtId="168" fontId="0" fillId="0" borderId="29" xfId="0" applyNumberFormat="1" applyBorder="1"/>
    <xf numFmtId="0" fontId="21" fillId="0" borderId="1" xfId="0" applyFont="1" applyBorder="1"/>
    <xf numFmtId="0" fontId="22" fillId="0" borderId="1" xfId="0" applyFont="1" applyBorder="1"/>
    <xf numFmtId="0" fontId="21" fillId="0" borderId="8" xfId="0" applyFont="1" applyBorder="1"/>
    <xf numFmtId="0" fontId="23" fillId="0" borderId="8" xfId="0" applyFont="1" applyBorder="1"/>
    <xf numFmtId="0" fontId="10" fillId="0" borderId="19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24" fillId="0" borderId="19" xfId="0" applyFont="1" applyBorder="1" applyAlignment="1">
      <alignment horizontal="center"/>
    </xf>
    <xf numFmtId="0" fontId="25" fillId="0" borderId="20" xfId="0" applyFont="1" applyBorder="1"/>
    <xf numFmtId="14" fontId="23" fillId="0" borderId="19" xfId="0" applyNumberFormat="1" applyFont="1" applyBorder="1"/>
    <xf numFmtId="168" fontId="23" fillId="0" borderId="19" xfId="0" applyNumberFormat="1" applyFont="1" applyBorder="1"/>
    <xf numFmtId="42" fontId="23" fillId="0" borderId="19" xfId="0" applyNumberFormat="1" applyFont="1" applyBorder="1"/>
    <xf numFmtId="0" fontId="12" fillId="0" borderId="19" xfId="0" applyFont="1" applyBorder="1" applyAlignment="1">
      <alignment horizontal="left" wrapText="1"/>
    </xf>
    <xf numFmtId="0" fontId="12" fillId="0" borderId="20" xfId="0" applyFont="1" applyBorder="1"/>
    <xf numFmtId="0" fontId="12" fillId="0" borderId="19" xfId="0" applyFont="1" applyBorder="1"/>
    <xf numFmtId="0" fontId="24" fillId="0" borderId="20" xfId="0" applyFont="1" applyBorder="1" applyAlignment="1">
      <alignment horizontal="right"/>
    </xf>
    <xf numFmtId="0" fontId="24" fillId="0" borderId="25" xfId="0" applyFont="1" applyBorder="1" applyAlignment="1">
      <alignment horizontal="right"/>
    </xf>
    <xf numFmtId="0" fontId="12" fillId="0" borderId="26" xfId="0" applyFont="1" applyBorder="1"/>
    <xf numFmtId="0" fontId="0" fillId="0" borderId="29" xfId="0" applyBorder="1"/>
    <xf numFmtId="0" fontId="10" fillId="0" borderId="1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24" fillId="0" borderId="3" xfId="0" applyFont="1" applyBorder="1" applyAlignment="1">
      <alignment horizontal="center" wrapText="1"/>
    </xf>
    <xf numFmtId="0" fontId="24" fillId="0" borderId="19" xfId="0" applyFont="1" applyBorder="1" applyAlignment="1">
      <alignment horizontal="center" wrapText="1"/>
    </xf>
    <xf numFmtId="0" fontId="12" fillId="0" borderId="1" xfId="0" applyFont="1" applyBorder="1" applyAlignment="1" applyProtection="1">
      <alignment horizontal="center"/>
      <protection locked="0"/>
    </xf>
    <xf numFmtId="0" fontId="31" fillId="0" borderId="9" xfId="0" applyFont="1" applyBorder="1" applyProtection="1">
      <protection locked="0"/>
    </xf>
    <xf numFmtId="0" fontId="31" fillId="0" borderId="19" xfId="0" applyFont="1" applyBorder="1" applyProtection="1">
      <protection locked="0"/>
    </xf>
    <xf numFmtId="0" fontId="31" fillId="0" borderId="19" xfId="0" applyFont="1" applyBorder="1" applyAlignment="1" applyProtection="1">
      <alignment horizontal="center"/>
      <protection locked="0"/>
    </xf>
    <xf numFmtId="0" fontId="31" fillId="0" borderId="7" xfId="0" applyFont="1" applyBorder="1" applyProtection="1">
      <protection locked="0"/>
    </xf>
    <xf numFmtId="0" fontId="31" fillId="0" borderId="20" xfId="0" applyFont="1" applyBorder="1" applyAlignment="1" applyProtection="1">
      <alignment horizontal="center"/>
      <protection locked="0"/>
    </xf>
    <xf numFmtId="41" fontId="5" fillId="0" borderId="6" xfId="0" applyNumberFormat="1" applyFont="1" applyBorder="1" applyProtection="1">
      <protection locked="0"/>
    </xf>
    <xf numFmtId="41" fontId="5" fillId="0" borderId="20" xfId="0" applyNumberFormat="1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41" fontId="5" fillId="0" borderId="7" xfId="0" applyNumberFormat="1" applyFont="1" applyBorder="1" applyAlignment="1" applyProtection="1">
      <alignment horizontal="center"/>
      <protection locked="0"/>
    </xf>
    <xf numFmtId="41" fontId="5" fillId="0" borderId="19" xfId="0" applyNumberFormat="1" applyFont="1" applyBorder="1" applyAlignment="1" applyProtection="1">
      <alignment horizontal="center"/>
      <protection locked="0"/>
    </xf>
    <xf numFmtId="41" fontId="5" fillId="0" borderId="3" xfId="0" applyNumberFormat="1" applyFont="1" applyBorder="1" applyAlignment="1" applyProtection="1">
      <alignment horizontal="center"/>
      <protection locked="0"/>
    </xf>
    <xf numFmtId="164" fontId="5" fillId="0" borderId="13" xfId="0" applyNumberFormat="1" applyFont="1" applyBorder="1" applyAlignment="1" applyProtection="1">
      <alignment horizontal="center"/>
      <protection locked="0"/>
    </xf>
    <xf numFmtId="0" fontId="13" fillId="0" borderId="10" xfId="0" applyFont="1" applyBorder="1" applyProtection="1">
      <protection locked="0"/>
    </xf>
    <xf numFmtId="0" fontId="13" fillId="0" borderId="12" xfId="0" applyFont="1" applyBorder="1" applyProtection="1">
      <protection locked="0"/>
    </xf>
    <xf numFmtId="0" fontId="13" fillId="0" borderId="14" xfId="0" applyFont="1" applyBorder="1" applyProtection="1">
      <protection locked="0"/>
    </xf>
    <xf numFmtId="0" fontId="13" fillId="0" borderId="11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10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2" fillId="0" borderId="8" xfId="0" applyFont="1" applyBorder="1" applyProtection="1">
      <protection locked="0"/>
    </xf>
    <xf numFmtId="0" fontId="12" fillId="0" borderId="19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12" fillId="0" borderId="9" xfId="0" applyFont="1" applyBorder="1" applyAlignment="1" applyProtection="1">
      <alignment horizontal="center"/>
      <protection locked="0"/>
    </xf>
    <xf numFmtId="41" fontId="12" fillId="0" borderId="9" xfId="0" applyNumberFormat="1" applyFont="1" applyBorder="1" applyProtection="1">
      <protection locked="0"/>
    </xf>
    <xf numFmtId="41" fontId="12" fillId="0" borderId="19" xfId="0" applyNumberFormat="1" applyFont="1" applyBorder="1" applyProtection="1">
      <protection locked="0"/>
    </xf>
    <xf numFmtId="41" fontId="9" fillId="0" borderId="10" xfId="0" applyNumberFormat="1" applyFont="1" applyBorder="1" applyProtection="1">
      <protection locked="0"/>
    </xf>
    <xf numFmtId="41" fontId="9" fillId="0" borderId="3" xfId="0" applyNumberFormat="1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9" fillId="0" borderId="14" xfId="0" applyFont="1" applyBorder="1" applyProtection="1">
      <protection locked="0"/>
    </xf>
    <xf numFmtId="0" fontId="16" fillId="0" borderId="1" xfId="0" applyFont="1" applyBorder="1"/>
    <xf numFmtId="0" fontId="19" fillId="0" borderId="4" xfId="0" applyFont="1" applyBorder="1"/>
    <xf numFmtId="0" fontId="2" fillId="0" borderId="13" xfId="0" applyFont="1" applyBorder="1" applyProtection="1">
      <protection locked="0"/>
    </xf>
    <xf numFmtId="0" fontId="0" fillId="0" borderId="9" xfId="0" applyBorder="1"/>
    <xf numFmtId="0" fontId="2" fillId="0" borderId="1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41" fontId="34" fillId="0" borderId="9" xfId="0" applyNumberFormat="1" applyFont="1" applyBorder="1" applyProtection="1">
      <protection locked="0"/>
    </xf>
    <xf numFmtId="41" fontId="34" fillId="0" borderId="19" xfId="0" applyNumberFormat="1" applyFont="1" applyBorder="1" applyProtection="1">
      <protection locked="0"/>
    </xf>
    <xf numFmtId="41" fontId="34" fillId="0" borderId="11" xfId="0" applyNumberFormat="1" applyFont="1" applyBorder="1" applyProtection="1">
      <protection locked="0"/>
    </xf>
    <xf numFmtId="41" fontId="34" fillId="0" borderId="7" xfId="0" applyNumberFormat="1" applyFont="1" applyBorder="1" applyProtection="1">
      <protection locked="0"/>
    </xf>
    <xf numFmtId="41" fontId="24" fillId="0" borderId="11" xfId="0" applyNumberFormat="1" applyFont="1" applyBorder="1" applyProtection="1">
      <protection locked="0"/>
    </xf>
    <xf numFmtId="41" fontId="9" fillId="0" borderId="7" xfId="0" applyNumberFormat="1" applyFont="1" applyBorder="1" applyProtection="1">
      <protection locked="0"/>
    </xf>
    <xf numFmtId="41" fontId="34" fillId="0" borderId="19" xfId="0" applyNumberFormat="1" applyFont="1" applyBorder="1"/>
    <xf numFmtId="0" fontId="34" fillId="0" borderId="19" xfId="0" applyFont="1" applyBorder="1"/>
    <xf numFmtId="41" fontId="9" fillId="0" borderId="19" xfId="0" applyNumberFormat="1" applyFont="1" applyBorder="1" applyProtection="1">
      <protection locked="0"/>
    </xf>
    <xf numFmtId="41" fontId="9" fillId="0" borderId="24" xfId="0" applyNumberFormat="1" applyFont="1" applyBorder="1" applyProtection="1">
      <protection locked="0"/>
    </xf>
    <xf numFmtId="41" fontId="9" fillId="0" borderId="31" xfId="0" applyNumberFormat="1" applyFont="1" applyBorder="1" applyProtection="1">
      <protection locked="0"/>
    </xf>
    <xf numFmtId="167" fontId="34" fillId="0" borderId="19" xfId="0" applyNumberFormat="1" applyFont="1" applyBorder="1" applyProtection="1">
      <protection locked="0"/>
    </xf>
    <xf numFmtId="167" fontId="34" fillId="0" borderId="7" xfId="0" applyNumberFormat="1" applyFont="1" applyBorder="1" applyProtection="1">
      <protection locked="0"/>
    </xf>
    <xf numFmtId="41" fontId="9" fillId="0" borderId="11" xfId="0" applyNumberFormat="1" applyFont="1" applyBorder="1" applyProtection="1">
      <protection locked="0"/>
    </xf>
    <xf numFmtId="41" fontId="12" fillId="0" borderId="7" xfId="0" applyNumberFormat="1" applyFont="1" applyBorder="1" applyProtection="1">
      <protection locked="0"/>
    </xf>
    <xf numFmtId="41" fontId="24" fillId="0" borderId="14" xfId="0" applyNumberFormat="1" applyFont="1" applyBorder="1" applyProtection="1">
      <protection locked="0"/>
    </xf>
    <xf numFmtId="41" fontId="24" fillId="0" borderId="13" xfId="0" applyNumberFormat="1" applyFont="1" applyBorder="1" applyProtection="1">
      <protection locked="0"/>
    </xf>
    <xf numFmtId="41" fontId="12" fillId="0" borderId="22" xfId="0" applyNumberFormat="1" applyFont="1" applyBorder="1" applyProtection="1">
      <protection locked="0"/>
    </xf>
    <xf numFmtId="41" fontId="12" fillId="0" borderId="10" xfId="0" applyNumberFormat="1" applyFont="1" applyBorder="1" applyProtection="1">
      <protection locked="0"/>
    </xf>
    <xf numFmtId="41" fontId="12" fillId="0" borderId="3" xfId="0" applyNumberFormat="1" applyFont="1" applyBorder="1" applyProtection="1">
      <protection locked="0"/>
    </xf>
    <xf numFmtId="165" fontId="12" fillId="0" borderId="11" xfId="0" applyNumberFormat="1" applyFont="1" applyBorder="1" applyProtection="1">
      <protection locked="0"/>
    </xf>
    <xf numFmtId="165" fontId="12" fillId="0" borderId="7" xfId="0" applyNumberFormat="1" applyFont="1" applyBorder="1" applyProtection="1">
      <protection locked="0"/>
    </xf>
    <xf numFmtId="41" fontId="24" fillId="0" borderId="19" xfId="0" applyNumberFormat="1" applyFont="1" applyBorder="1" applyProtection="1">
      <protection locked="0"/>
    </xf>
    <xf numFmtId="41" fontId="24" fillId="0" borderId="10" xfId="0" applyNumberFormat="1" applyFont="1" applyBorder="1" applyProtection="1">
      <protection locked="0"/>
    </xf>
    <xf numFmtId="41" fontId="24" fillId="0" borderId="3" xfId="0" applyNumberFormat="1" applyFont="1" applyBorder="1" applyProtection="1">
      <protection locked="0"/>
    </xf>
    <xf numFmtId="0" fontId="24" fillId="0" borderId="17" xfId="0" applyFont="1" applyBorder="1" applyProtection="1">
      <protection locked="0"/>
    </xf>
    <xf numFmtId="0" fontId="24" fillId="0" borderId="12" xfId="0" applyFont="1" applyBorder="1" applyProtection="1">
      <protection locked="0"/>
    </xf>
    <xf numFmtId="0" fontId="1" fillId="0" borderId="0" xfId="0" applyFont="1"/>
    <xf numFmtId="0" fontId="5" fillId="0" borderId="0" xfId="0" applyFont="1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14" fontId="5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Protection="1">
      <protection hidden="1"/>
    </xf>
    <xf numFmtId="41" fontId="5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11" fillId="0" borderId="0" xfId="0" applyFont="1"/>
    <xf numFmtId="0" fontId="30" fillId="0" borderId="0" xfId="0" applyFont="1"/>
    <xf numFmtId="0" fontId="2" fillId="0" borderId="0" xfId="0" applyFont="1" applyProtection="1">
      <protection locked="0"/>
    </xf>
    <xf numFmtId="0" fontId="13" fillId="0" borderId="0" xfId="0" applyFont="1" applyProtection="1">
      <protection locked="0"/>
    </xf>
    <xf numFmtId="14" fontId="5" fillId="0" borderId="0" xfId="0" applyNumberFormat="1" applyFont="1" applyAlignment="1">
      <alignment horizontal="right"/>
    </xf>
    <xf numFmtId="14" fontId="5" fillId="0" borderId="0" xfId="0" applyNumberFormat="1" applyFont="1" applyAlignment="1" applyProtection="1">
      <alignment horizontal="right"/>
      <protection hidden="1"/>
    </xf>
    <xf numFmtId="0" fontId="8" fillId="0" borderId="0" xfId="0" applyFont="1"/>
    <xf numFmtId="0" fontId="9" fillId="0" borderId="0" xfId="0" applyFont="1"/>
    <xf numFmtId="0" fontId="2" fillId="0" borderId="0" xfId="0" applyFont="1"/>
    <xf numFmtId="0" fontId="9" fillId="0" borderId="0" xfId="0" applyFont="1" applyProtection="1">
      <protection locked="0"/>
    </xf>
    <xf numFmtId="41" fontId="2" fillId="0" borderId="0" xfId="0" applyNumberFormat="1" applyFont="1"/>
    <xf numFmtId="0" fontId="5" fillId="0" borderId="0" xfId="0" applyFont="1" applyAlignment="1" applyProtection="1">
      <alignment horizontal="left" indent="8"/>
      <protection locked="0"/>
    </xf>
    <xf numFmtId="0" fontId="4" fillId="2" borderId="0" xfId="0" applyFont="1" applyFill="1"/>
    <xf numFmtId="0" fontId="0" fillId="0" borderId="0" xfId="0" applyProtection="1">
      <protection locked="0"/>
    </xf>
    <xf numFmtId="41" fontId="0" fillId="0" borderId="0" xfId="0" applyNumberFormat="1" applyProtection="1">
      <protection locked="0"/>
    </xf>
    <xf numFmtId="41" fontId="5" fillId="0" borderId="0" xfId="0" applyNumberFormat="1" applyFont="1" applyAlignment="1" applyProtection="1">
      <alignment horizontal="right"/>
      <protection locked="0"/>
    </xf>
    <xf numFmtId="41" fontId="0" fillId="0" borderId="0" xfId="0" applyNumberFormat="1"/>
    <xf numFmtId="0" fontId="21" fillId="0" borderId="0" xfId="0" applyFont="1" applyProtection="1">
      <protection locked="0"/>
    </xf>
    <xf numFmtId="0" fontId="21" fillId="0" borderId="0" xfId="0" applyFont="1"/>
    <xf numFmtId="0" fontId="28" fillId="0" borderId="0" xfId="0" applyFont="1"/>
    <xf numFmtId="0" fontId="24" fillId="0" borderId="0" xfId="0" applyFont="1" applyProtection="1">
      <protection locked="0"/>
    </xf>
    <xf numFmtId="14" fontId="13" fillId="0" borderId="0" xfId="0" applyNumberFormat="1" applyFont="1" applyAlignment="1" applyProtection="1">
      <alignment horizontal="right"/>
      <protection hidden="1"/>
    </xf>
    <xf numFmtId="0" fontId="13" fillId="0" borderId="0" xfId="0" applyFont="1"/>
    <xf numFmtId="0" fontId="29" fillId="0" borderId="0" xfId="0" applyFont="1"/>
    <xf numFmtId="0" fontId="19" fillId="0" borderId="0" xfId="0" applyFont="1"/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14" fontId="5" fillId="0" borderId="0" xfId="0" applyNumberFormat="1" applyFont="1" applyProtection="1">
      <protection locked="0"/>
    </xf>
    <xf numFmtId="41" fontId="5" fillId="0" borderId="0" xfId="0" applyNumberFormat="1" applyFont="1" applyAlignment="1" applyProtection="1">
      <alignment horizontal="right"/>
      <protection hidden="1"/>
    </xf>
    <xf numFmtId="41" fontId="1" fillId="0" borderId="0" xfId="0" applyNumberFormat="1" applyFont="1" applyProtection="1">
      <protection locked="0"/>
    </xf>
    <xf numFmtId="44" fontId="0" fillId="0" borderId="0" xfId="0" applyNumberFormat="1"/>
    <xf numFmtId="0" fontId="6" fillId="0" borderId="0" xfId="0" applyFont="1" applyAlignment="1">
      <alignment horizontal="right"/>
    </xf>
    <xf numFmtId="0" fontId="0" fillId="0" borderId="0" xfId="0" applyAlignment="1" applyProtection="1">
      <alignment horizontal="right"/>
      <protection hidden="1"/>
    </xf>
    <xf numFmtId="0" fontId="6" fillId="0" borderId="0" xfId="0" applyFont="1" applyAlignment="1">
      <alignment horizontal="center"/>
    </xf>
    <xf numFmtId="0" fontId="23" fillId="0" borderId="0" xfId="0" applyFont="1"/>
    <xf numFmtId="168" fontId="23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 applyAlignment="1" applyProtection="1">
      <alignment horizontal="right"/>
      <protection hidden="1"/>
    </xf>
    <xf numFmtId="0" fontId="21" fillId="0" borderId="0" xfId="0" applyFont="1" applyAlignment="1">
      <alignment horizontal="right"/>
    </xf>
    <xf numFmtId="0" fontId="7" fillId="0" borderId="0" xfId="0" applyFont="1"/>
    <xf numFmtId="0" fontId="0" fillId="3" borderId="28" xfId="0" applyFill="1" applyBorder="1"/>
    <xf numFmtId="14" fontId="5" fillId="0" borderId="0" xfId="0" applyNumberFormat="1" applyFont="1" applyAlignment="1" applyProtection="1">
      <alignment horizontal="right"/>
      <protection locked="0" hidden="1"/>
    </xf>
    <xf numFmtId="0" fontId="24" fillId="0" borderId="0" xfId="0" applyFont="1" applyAlignment="1">
      <alignment horizontal="center"/>
    </xf>
    <xf numFmtId="0" fontId="0" fillId="3" borderId="27" xfId="0" applyFill="1" applyBorder="1"/>
    <xf numFmtId="0" fontId="0" fillId="3" borderId="29" xfId="0" applyFill="1" applyBorder="1"/>
    <xf numFmtId="0" fontId="0" fillId="3" borderId="30" xfId="0" applyFill="1" applyBorder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 applyProtection="1">
      <alignment horizontal="center" vertical="top" wrapText="1"/>
      <protection locked="0"/>
    </xf>
    <xf numFmtId="14" fontId="16" fillId="0" borderId="1" xfId="0" applyNumberFormat="1" applyFont="1" applyBorder="1"/>
    <xf numFmtId="0" fontId="6" fillId="0" borderId="20" xfId="0" applyFont="1" applyBorder="1"/>
    <xf numFmtId="0" fontId="12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11" xfId="0" applyFont="1" applyBorder="1" applyProtection="1">
      <protection locked="0"/>
    </xf>
    <xf numFmtId="41" fontId="37" fillId="0" borderId="11" xfId="0" applyNumberFormat="1" applyFont="1" applyBorder="1" applyProtection="1">
      <protection locked="0"/>
    </xf>
    <xf numFmtId="41" fontId="37" fillId="0" borderId="7" xfId="0" applyNumberFormat="1" applyFont="1" applyBorder="1" applyProtection="1">
      <protection locked="0"/>
    </xf>
    <xf numFmtId="0" fontId="19" fillId="0" borderId="19" xfId="0" applyFont="1" applyBorder="1" applyProtection="1">
      <protection locked="0"/>
    </xf>
    <xf numFmtId="41" fontId="37" fillId="0" borderId="14" xfId="0" applyNumberFormat="1" applyFont="1" applyBorder="1" applyProtection="1">
      <protection locked="0"/>
    </xf>
    <xf numFmtId="0" fontId="24" fillId="0" borderId="11" xfId="0" applyFont="1" applyBorder="1" applyProtection="1">
      <protection locked="0"/>
    </xf>
    <xf numFmtId="0" fontId="31" fillId="0" borderId="12" xfId="0" applyFont="1" applyBorder="1" applyProtection="1">
      <protection locked="0"/>
    </xf>
    <xf numFmtId="0" fontId="31" fillId="0" borderId="14" xfId="0" applyFont="1" applyBorder="1" applyProtection="1">
      <protection locked="0"/>
    </xf>
    <xf numFmtId="0" fontId="6" fillId="0" borderId="11" xfId="0" applyFont="1" applyBorder="1" applyProtection="1">
      <protection locked="0"/>
    </xf>
    <xf numFmtId="37" fontId="38" fillId="0" borderId="3" xfId="0" applyNumberFormat="1" applyFont="1" applyBorder="1" applyProtection="1">
      <protection locked="0"/>
    </xf>
    <xf numFmtId="41" fontId="34" fillId="0" borderId="17" xfId="0" applyNumberFormat="1" applyFont="1" applyBorder="1" applyProtection="1">
      <protection locked="0"/>
    </xf>
    <xf numFmtId="41" fontId="34" fillId="0" borderId="5" xfId="0" applyNumberFormat="1" applyFont="1" applyBorder="1" applyProtection="1">
      <protection locked="0"/>
    </xf>
    <xf numFmtId="0" fontId="34" fillId="0" borderId="10" xfId="0" applyFont="1" applyBorder="1" applyProtection="1">
      <protection locked="0"/>
    </xf>
    <xf numFmtId="0" fontId="34" fillId="0" borderId="3" xfId="0" applyFont="1" applyBorder="1" applyProtection="1">
      <protection locked="0"/>
    </xf>
    <xf numFmtId="41" fontId="37" fillId="0" borderId="13" xfId="0" applyNumberFormat="1" applyFont="1" applyBorder="1" applyProtection="1">
      <protection locked="0"/>
    </xf>
    <xf numFmtId="0" fontId="34" fillId="0" borderId="17" xfId="0" applyFont="1" applyBorder="1" applyProtection="1">
      <protection locked="0"/>
    </xf>
    <xf numFmtId="0" fontId="34" fillId="0" borderId="5" xfId="0" applyFont="1" applyBorder="1" applyProtection="1">
      <protection locked="0"/>
    </xf>
    <xf numFmtId="0" fontId="34" fillId="0" borderId="11" xfId="0" applyFont="1" applyBorder="1" applyProtection="1">
      <protection locked="0"/>
    </xf>
    <xf numFmtId="0" fontId="34" fillId="0" borderId="7" xfId="0" applyFont="1" applyBorder="1" applyProtection="1">
      <protection locked="0"/>
    </xf>
    <xf numFmtId="41" fontId="34" fillId="0" borderId="10" xfId="0" applyNumberFormat="1" applyFont="1" applyBorder="1" applyProtection="1">
      <protection locked="0"/>
    </xf>
    <xf numFmtId="41" fontId="34" fillId="0" borderId="3" xfId="0" applyNumberFormat="1" applyFont="1" applyBorder="1" applyProtection="1">
      <protection locked="0"/>
    </xf>
    <xf numFmtId="41" fontId="7" fillId="0" borderId="7" xfId="0" applyNumberFormat="1" applyFont="1" applyBorder="1" applyProtection="1">
      <protection locked="0"/>
    </xf>
    <xf numFmtId="0" fontId="34" fillId="0" borderId="9" xfId="0" applyFont="1" applyBorder="1" applyProtection="1">
      <protection locked="0"/>
    </xf>
    <xf numFmtId="0" fontId="34" fillId="0" borderId="19" xfId="0" applyFont="1" applyBorder="1" applyProtection="1">
      <protection locked="0"/>
    </xf>
    <xf numFmtId="41" fontId="7" fillId="0" borderId="19" xfId="0" applyNumberFormat="1" applyFont="1" applyBorder="1" applyProtection="1">
      <protection locked="0"/>
    </xf>
    <xf numFmtId="41" fontId="9" fillId="0" borderId="17" xfId="0" applyNumberFormat="1" applyFont="1" applyBorder="1" applyProtection="1">
      <protection locked="0"/>
    </xf>
    <xf numFmtId="41" fontId="9" fillId="0" borderId="5" xfId="0" applyNumberFormat="1" applyFont="1" applyBorder="1" applyProtection="1">
      <protection locked="0"/>
    </xf>
    <xf numFmtId="41" fontId="24" fillId="0" borderId="7" xfId="0" applyNumberFormat="1" applyFont="1" applyBorder="1" applyProtection="1">
      <protection locked="0"/>
    </xf>
    <xf numFmtId="41" fontId="12" fillId="0" borderId="17" xfId="0" applyNumberFormat="1" applyFont="1" applyBorder="1" applyProtection="1">
      <protection locked="0"/>
    </xf>
    <xf numFmtId="41" fontId="12" fillId="0" borderId="5" xfId="0" applyNumberFormat="1" applyFont="1" applyBorder="1" applyProtection="1">
      <protection locked="0"/>
    </xf>
    <xf numFmtId="41" fontId="12" fillId="0" borderId="1" xfId="0" applyNumberFormat="1" applyFont="1" applyBorder="1" applyProtection="1">
      <protection locked="0"/>
    </xf>
    <xf numFmtId="41" fontId="12" fillId="0" borderId="19" xfId="0" applyNumberFormat="1" applyFont="1" applyBorder="1"/>
    <xf numFmtId="41" fontId="12" fillId="0" borderId="9" xfId="0" applyNumberFormat="1" applyFont="1" applyBorder="1"/>
    <xf numFmtId="41" fontId="12" fillId="0" borderId="20" xfId="0" applyNumberFormat="1" applyFont="1" applyBorder="1"/>
    <xf numFmtId="41" fontId="12" fillId="0" borderId="11" xfId="0" applyNumberFormat="1" applyFont="1" applyBorder="1"/>
    <xf numFmtId="41" fontId="12" fillId="0" borderId="6" xfId="0" applyNumberFormat="1" applyFont="1" applyBorder="1"/>
    <xf numFmtId="41" fontId="12" fillId="0" borderId="7" xfId="0" applyNumberFormat="1" applyFont="1" applyBorder="1"/>
    <xf numFmtId="41" fontId="24" fillId="0" borderId="7" xfId="0" applyNumberFormat="1" applyFont="1" applyBorder="1"/>
    <xf numFmtId="41" fontId="9" fillId="0" borderId="11" xfId="0" applyNumberFormat="1" applyFont="1" applyBorder="1" applyAlignment="1" applyProtection="1">
      <alignment horizontal="right"/>
      <protection locked="0"/>
    </xf>
    <xf numFmtId="41" fontId="9" fillId="0" borderId="7" xfId="0" applyNumberFormat="1" applyFont="1" applyBorder="1" applyAlignment="1" applyProtection="1">
      <alignment horizontal="right"/>
      <protection locked="0"/>
    </xf>
    <xf numFmtId="3" fontId="7" fillId="0" borderId="19" xfId="0" applyNumberFormat="1" applyFont="1" applyBorder="1" applyProtection="1">
      <protection locked="0"/>
    </xf>
    <xf numFmtId="3" fontId="2" fillId="0" borderId="3" xfId="0" applyNumberFormat="1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0" fontId="5" fillId="4" borderId="19" xfId="0" applyFont="1" applyFill="1" applyBorder="1" applyProtection="1">
      <protection locked="0"/>
    </xf>
    <xf numFmtId="0" fontId="5" fillId="4" borderId="19" xfId="0" applyFont="1" applyFill="1" applyBorder="1" applyAlignment="1" applyProtection="1">
      <alignment horizontal="center"/>
      <protection locked="0"/>
    </xf>
    <xf numFmtId="41" fontId="5" fillId="4" borderId="19" xfId="0" applyNumberFormat="1" applyFont="1" applyFill="1" applyBorder="1" applyProtection="1">
      <protection locked="0"/>
    </xf>
    <xf numFmtId="0" fontId="1" fillId="4" borderId="0" xfId="0" applyFont="1" applyFill="1" applyProtection="1"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40" fillId="0" borderId="5" xfId="0" applyFont="1" applyBorder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171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172" fontId="7" fillId="0" borderId="1" xfId="0" applyNumberFormat="1" applyFont="1" applyBorder="1" applyAlignment="1" applyProtection="1">
      <alignment horizontal="left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8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1" fontId="5" fillId="0" borderId="18" xfId="0" applyNumberFormat="1" applyFont="1" applyBorder="1" applyAlignment="1" applyProtection="1">
      <alignment horizontal="center"/>
      <protection locked="0"/>
    </xf>
    <xf numFmtId="41" fontId="0" fillId="0" borderId="0" xfId="0" applyNumberForma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3" fillId="0" borderId="18" xfId="0" applyFont="1" applyBorder="1" applyAlignment="1" applyProtection="1">
      <alignment horizontal="center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21" fillId="0" borderId="18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20" fillId="0" borderId="12" xfId="0" applyFont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2" fillId="0" borderId="0" xfId="0" applyFont="1" applyAlignment="1" applyProtection="1">
      <alignment horizontal="left"/>
      <protection locked="0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0" borderId="10" xfId="0" applyFont="1" applyBorder="1" applyAlignment="1" applyProtection="1">
      <alignment horizontal="center" vertical="top" wrapText="1"/>
      <protection locked="0"/>
    </xf>
    <xf numFmtId="0" fontId="27" fillId="0" borderId="18" xfId="0" applyFont="1" applyBorder="1" applyAlignment="1" applyProtection="1">
      <alignment vertical="top" wrapText="1"/>
      <protection locked="0"/>
    </xf>
    <xf numFmtId="0" fontId="27" fillId="0" borderId="2" xfId="0" applyFont="1" applyBorder="1" applyAlignment="1" applyProtection="1">
      <alignment vertical="top" wrapText="1"/>
      <protection locked="0"/>
    </xf>
    <xf numFmtId="0" fontId="27" fillId="0" borderId="17" xfId="0" applyFont="1" applyBorder="1" applyAlignment="1" applyProtection="1">
      <alignment horizontal="center" vertical="top" wrapText="1"/>
      <protection locked="0"/>
    </xf>
    <xf numFmtId="0" fontId="27" fillId="0" borderId="0" xfId="0" applyFont="1" applyAlignment="1" applyProtection="1">
      <alignment vertical="top" wrapText="1"/>
      <protection locked="0"/>
    </xf>
    <xf numFmtId="0" fontId="27" fillId="0" borderId="4" xfId="0" applyFont="1" applyBorder="1" applyAlignment="1" applyProtection="1">
      <alignment vertical="top" wrapText="1"/>
      <protection locked="0"/>
    </xf>
    <xf numFmtId="0" fontId="27" fillId="0" borderId="11" xfId="0" applyFont="1" applyBorder="1" applyAlignment="1" applyProtection="1">
      <alignment horizontal="center" vertical="top" wrapText="1"/>
      <protection locked="0"/>
    </xf>
    <xf numFmtId="0" fontId="27" fillId="0" borderId="1" xfId="0" applyFont="1" applyBorder="1" applyAlignment="1" applyProtection="1">
      <alignment vertical="top" wrapText="1"/>
      <protection locked="0"/>
    </xf>
    <xf numFmtId="0" fontId="27" fillId="0" borderId="6" xfId="0" applyFont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7" fillId="0" borderId="1" xfId="0" applyFont="1" applyBorder="1" applyProtection="1">
      <protection locked="0"/>
    </xf>
    <xf numFmtId="169" fontId="27" fillId="0" borderId="1" xfId="0" applyNumberFormat="1" applyFont="1" applyBorder="1" applyAlignment="1">
      <alignment horizontal="right"/>
    </xf>
    <xf numFmtId="169" fontId="27" fillId="0" borderId="6" xfId="0" applyNumberFormat="1" applyFont="1" applyBorder="1" applyAlignment="1">
      <alignment horizontal="right"/>
    </xf>
    <xf numFmtId="170" fontId="27" fillId="0" borderId="1" xfId="0" applyNumberFormat="1" applyFont="1" applyBorder="1" applyProtection="1">
      <protection locked="0"/>
    </xf>
    <xf numFmtId="0" fontId="5" fillId="0" borderId="17" xfId="0" applyFont="1" applyBorder="1" applyAlignment="1">
      <alignment horizontal="left"/>
    </xf>
    <xf numFmtId="0" fontId="5" fillId="0" borderId="0" xfId="0" applyFont="1" applyAlignment="1">
      <alignment horizontal="left"/>
    </xf>
    <xf numFmtId="169" fontId="5" fillId="0" borderId="8" xfId="0" applyNumberFormat="1" applyFont="1" applyBorder="1" applyAlignment="1" applyProtection="1">
      <alignment horizontal="right"/>
      <protection locked="0"/>
    </xf>
    <xf numFmtId="169" fontId="5" fillId="0" borderId="20" xfId="0" applyNumberFormat="1" applyFont="1" applyBorder="1" applyAlignment="1" applyProtection="1">
      <alignment horizontal="right"/>
      <protection locked="0"/>
    </xf>
    <xf numFmtId="0" fontId="5" fillId="0" borderId="1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9" fontId="5" fillId="0" borderId="1" xfId="0" applyNumberFormat="1" applyFont="1" applyBorder="1" applyAlignment="1" applyProtection="1">
      <alignment horizontal="right"/>
      <protection locked="0"/>
    </xf>
    <xf numFmtId="169" fontId="5" fillId="0" borderId="6" xfId="0" applyNumberFormat="1" applyFont="1" applyBorder="1" applyAlignment="1" applyProtection="1">
      <alignment horizontal="right"/>
      <protection locked="0"/>
    </xf>
    <xf numFmtId="0" fontId="27" fillId="0" borderId="1" xfId="0" applyFont="1" applyBorder="1" applyAlignment="1" applyProtection="1">
      <alignment horizontal="left"/>
      <protection locked="0"/>
    </xf>
    <xf numFmtId="169" fontId="24" fillId="0" borderId="1" xfId="0" applyNumberFormat="1" applyFont="1" applyBorder="1" applyAlignment="1">
      <alignment horizontal="right"/>
    </xf>
    <xf numFmtId="169" fontId="24" fillId="0" borderId="6" xfId="0" applyNumberFormat="1" applyFont="1" applyBorder="1" applyAlignment="1">
      <alignment horizontal="right"/>
    </xf>
    <xf numFmtId="170" fontId="27" fillId="0" borderId="1" xfId="0" applyNumberFormat="1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17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left"/>
      <protection locked="0"/>
    </xf>
    <xf numFmtId="169" fontId="5" fillId="0" borderId="1" xfId="0" applyNumberFormat="1" applyFont="1" applyBorder="1" applyAlignment="1">
      <alignment horizontal="right"/>
    </xf>
    <xf numFmtId="169" fontId="5" fillId="0" borderId="6" xfId="0" applyNumberFormat="1" applyFont="1" applyBorder="1" applyAlignment="1">
      <alignment horizontal="right"/>
    </xf>
    <xf numFmtId="170" fontId="0" fillId="0" borderId="1" xfId="0" applyNumberFormat="1" applyBorder="1" applyAlignment="1" applyProtection="1">
      <alignment horizontal="left"/>
      <protection locked="0"/>
    </xf>
    <xf numFmtId="43" fontId="28" fillId="0" borderId="0" xfId="0" applyNumberFormat="1" applyFont="1"/>
  </cellXfs>
  <cellStyles count="2">
    <cellStyle name="Normal" xfId="0" builtinId="0"/>
    <cellStyle name="Normal 3" xfId="1" xr:uid="{089D733C-2513-486F-9366-B37BB7E40335}"/>
  </cellStyles>
  <dxfs count="0"/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</xdr:colOff>
      <xdr:row>0</xdr:row>
      <xdr:rowOff>0</xdr:rowOff>
    </xdr:from>
    <xdr:ext cx="5549827" cy="1213537"/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66800" y="0"/>
          <a:ext cx="5549827" cy="121353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r>
            <a:rPr lang="en-US" sz="1100" b="1">
              <a:effectLst>
                <a:innerShdw blurRad="63500" dist="508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       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1800"/>
            </a:lnSpc>
          </a:pPr>
          <a:r>
            <a:rPr lang="en-US" sz="1600" b="1">
              <a:solidFill>
                <a:schemeClr val="accent1">
                  <a:lumMod val="75000"/>
                </a:schemeClr>
              </a:solidFill>
              <a:effectLst>
                <a:innerShdw blurRad="63500" dist="508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             </a:t>
          </a:r>
          <a:r>
            <a:rPr lang="en-US" sz="1600" b="1">
              <a:solidFill>
                <a:schemeClr val="accent1">
                  <a:lumMod val="75000"/>
                </a:schemeClr>
              </a:solidFill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STOREY COUNTY FIRE PROTECTION DISTRICT</a:t>
          </a:r>
          <a:endParaRPr lang="en-US" sz="1600">
            <a:solidFill>
              <a:schemeClr val="accent1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1400"/>
            </a:lnSpc>
          </a:pPr>
          <a:r>
            <a:rPr lang="en-US" sz="120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145 North C Street</a:t>
          </a:r>
        </a:p>
        <a:p>
          <a:pPr algn="ctr">
            <a:lnSpc>
              <a:spcPts val="1400"/>
            </a:lnSpc>
          </a:pPr>
          <a:r>
            <a:rPr lang="en-US" sz="120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P.O. Box 603</a:t>
          </a:r>
        </a:p>
        <a:p>
          <a:pPr algn="ctr">
            <a:lnSpc>
              <a:spcPts val="1400"/>
            </a:lnSpc>
          </a:pPr>
          <a:r>
            <a:rPr lang="en-US" sz="120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Virginia City, NV  89440</a:t>
          </a:r>
        </a:p>
        <a:p>
          <a:pPr algn="ctr">
            <a:lnSpc>
              <a:spcPts val="1400"/>
            </a:lnSpc>
          </a:pPr>
          <a:r>
            <a:rPr lang="en-US" sz="120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(775) 847-0954 Phone • (775) 847-0987 Fax     </a:t>
          </a:r>
        </a:p>
      </xdr:txBody>
    </xdr:sp>
    <xdr:clientData/>
  </xdr:oneCellAnchor>
  <xdr:twoCellAnchor>
    <xdr:from>
      <xdr:col>1</xdr:col>
      <xdr:colOff>390525</xdr:colOff>
      <xdr:row>2</xdr:row>
      <xdr:rowOff>133350</xdr:rowOff>
    </xdr:from>
    <xdr:to>
      <xdr:col>3</xdr:col>
      <xdr:colOff>342900</xdr:colOff>
      <xdr:row>9</xdr:row>
      <xdr:rowOff>142875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38250" cy="1085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</xdr:colOff>
      <xdr:row>0</xdr:row>
      <xdr:rowOff>0</xdr:rowOff>
    </xdr:from>
    <xdr:ext cx="5549827" cy="1213537"/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6800" y="0"/>
          <a:ext cx="5549827" cy="121353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r>
            <a:rPr lang="en-US" sz="1100" b="1">
              <a:effectLst>
                <a:innerShdw blurRad="63500" dist="508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       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1800"/>
            </a:lnSpc>
          </a:pPr>
          <a:r>
            <a:rPr lang="en-US" sz="1600" b="1">
              <a:solidFill>
                <a:schemeClr val="accent1">
                  <a:lumMod val="75000"/>
                </a:schemeClr>
              </a:solidFill>
              <a:effectLst>
                <a:innerShdw blurRad="63500" dist="508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             </a:t>
          </a:r>
          <a:r>
            <a:rPr lang="en-US" sz="1600" b="1">
              <a:solidFill>
                <a:schemeClr val="accent1">
                  <a:lumMod val="75000"/>
                </a:schemeClr>
              </a:solidFill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STOREY COUNTY FIRE PROTECTION DISTRICT</a:t>
          </a:r>
          <a:endParaRPr lang="en-US" sz="1600">
            <a:solidFill>
              <a:schemeClr val="accent1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1400"/>
            </a:lnSpc>
          </a:pPr>
          <a:r>
            <a:rPr lang="en-US" sz="120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145 North C Street</a:t>
          </a:r>
        </a:p>
        <a:p>
          <a:pPr algn="ctr">
            <a:lnSpc>
              <a:spcPts val="1400"/>
            </a:lnSpc>
          </a:pPr>
          <a:r>
            <a:rPr lang="en-US" sz="120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P.O. Box 603</a:t>
          </a:r>
        </a:p>
        <a:p>
          <a:pPr algn="ctr">
            <a:lnSpc>
              <a:spcPts val="1400"/>
            </a:lnSpc>
          </a:pPr>
          <a:r>
            <a:rPr lang="en-US" sz="120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Virginia City, NV  89440</a:t>
          </a:r>
        </a:p>
        <a:p>
          <a:pPr algn="ctr">
            <a:lnSpc>
              <a:spcPts val="1400"/>
            </a:lnSpc>
          </a:pPr>
          <a:r>
            <a:rPr lang="en-US" sz="120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(775) 847-0954 Phone • (775) 847-0987 Fax     </a:t>
          </a:r>
        </a:p>
      </xdr:txBody>
    </xdr:sp>
    <xdr:clientData/>
  </xdr:oneCellAnchor>
  <xdr:twoCellAnchor>
    <xdr:from>
      <xdr:col>1</xdr:col>
      <xdr:colOff>390525</xdr:colOff>
      <xdr:row>2</xdr:row>
      <xdr:rowOff>133350</xdr:rowOff>
    </xdr:from>
    <xdr:to>
      <xdr:col>3</xdr:col>
      <xdr:colOff>342900</xdr:colOff>
      <xdr:row>9</xdr:row>
      <xdr:rowOff>142875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38250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p\2022%20FIRE%20Budget9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"/>
      <sheetName val="Form 1"/>
      <sheetName val="Sch S-1"/>
      <sheetName val="Sch S-1 2"/>
      <sheetName val="Sch S-2"/>
      <sheetName val="Sch S-3"/>
      <sheetName val="Sch S-3 2"/>
      <sheetName val="Sch A"/>
      <sheetName val="Sch A-1"/>
      <sheetName val="Sch A-2"/>
      <sheetName val="Sch B-8"/>
      <sheetName val="Sch B-9"/>
      <sheetName val="Sch B-10"/>
      <sheetName val="Sch B-11"/>
      <sheetName val="Sch B-12"/>
      <sheetName val="Sch B-13"/>
      <sheetName val="Sch B-14"/>
      <sheetName val="Sch B-14 FE"/>
      <sheetName val="Sch B-14 MA"/>
      <sheetName val="Sch B-14 CP"/>
      <sheetName val="Sch C-15"/>
      <sheetName val="Sch C-16"/>
      <sheetName val="Sch C-17"/>
      <sheetName val="Sch C-18"/>
      <sheetName val="Sch F-1"/>
      <sheetName val="Sch F-2"/>
      <sheetName val="Sch C-1"/>
      <sheetName val="Sch T"/>
      <sheetName val="Sch T 2"/>
      <sheetName val="Sch T 3"/>
      <sheetName val="Sch 30"/>
      <sheetName val="Sch 31"/>
      <sheetName val="Sch 32"/>
      <sheetName val="Chklist-General"/>
      <sheetName val="Chklist-Condensed"/>
      <sheetName val="Chklist-Exempt"/>
    </sheetNames>
    <sheetDataSet>
      <sheetData sheetId="0" refreshError="1"/>
      <sheetData sheetId="1" refreshError="1">
        <row r="134">
          <cell r="C134" t="str">
            <v>2019-2020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C1FE5-7F08-407C-8895-328CB68AC1AA}">
  <sheetPr>
    <tabColor rgb="FF00B050"/>
    <pageSetUpPr fitToPage="1"/>
  </sheetPr>
  <dimension ref="B1:K58"/>
  <sheetViews>
    <sheetView topLeftCell="A37" workbookViewId="0">
      <selection activeCell="J54" sqref="J54"/>
    </sheetView>
  </sheetViews>
  <sheetFormatPr defaultColWidth="9.140625" defaultRowHeight="12" x14ac:dyDescent="0.2"/>
  <cols>
    <col min="1" max="1" width="2.85546875" style="360" customWidth="1"/>
    <col min="2" max="2" width="7.28515625" style="360" customWidth="1"/>
    <col min="3" max="3" width="12" style="360" customWidth="1"/>
    <col min="4" max="4" width="12.28515625" style="360" customWidth="1"/>
    <col min="5" max="5" width="9" style="360" customWidth="1"/>
    <col min="6" max="6" width="5.42578125" style="360" customWidth="1"/>
    <col min="7" max="7" width="9.140625" style="360" customWidth="1"/>
    <col min="8" max="8" width="8" style="360" customWidth="1"/>
    <col min="9" max="9" width="12" style="360" customWidth="1"/>
    <col min="10" max="10" width="12.140625" style="360" customWidth="1"/>
    <col min="11" max="11" width="10.7109375" style="360" customWidth="1"/>
    <col min="12" max="12" width="9.85546875" style="360" customWidth="1"/>
    <col min="13" max="13" width="9.140625" style="360" customWidth="1"/>
    <col min="14" max="16384" width="9.140625" style="360"/>
  </cols>
  <sheetData>
    <row r="1" spans="2:11" x14ac:dyDescent="0.2"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2:11" ht="15" customHeight="1" x14ac:dyDescent="0.2"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2:11" x14ac:dyDescent="0.2"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2:11" x14ac:dyDescent="0.2"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2:11" x14ac:dyDescent="0.2"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2:11" x14ac:dyDescent="0.2"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2:11" ht="12.75" customHeight="1" x14ac:dyDescent="0.2"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2:11" x14ac:dyDescent="0.2"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2:11" x14ac:dyDescent="0.2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x14ac:dyDescent="0.2"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2:11" x14ac:dyDescent="0.2"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2:11" x14ac:dyDescent="0.2"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2:11" x14ac:dyDescent="0.2">
      <c r="B13" s="37" t="s">
        <v>0</v>
      </c>
      <c r="C13" s="37"/>
      <c r="D13" s="37"/>
      <c r="E13" s="37"/>
      <c r="F13" s="37"/>
      <c r="G13" s="37"/>
      <c r="H13" s="37"/>
      <c r="I13" s="37"/>
      <c r="J13" s="37"/>
      <c r="K13" s="37"/>
    </row>
    <row r="14" spans="2:11" x14ac:dyDescent="0.2">
      <c r="B14" s="37" t="s">
        <v>1</v>
      </c>
      <c r="C14" s="37"/>
      <c r="D14" s="37"/>
      <c r="E14" s="37"/>
      <c r="F14" s="37"/>
      <c r="G14" s="37"/>
      <c r="H14" s="37"/>
      <c r="I14" s="37"/>
      <c r="J14" s="37"/>
      <c r="K14" s="37"/>
    </row>
    <row r="15" spans="2:11" x14ac:dyDescent="0.2">
      <c r="B15" s="37" t="s">
        <v>2</v>
      </c>
      <c r="C15" s="37"/>
      <c r="D15" s="37"/>
      <c r="E15" s="37"/>
      <c r="F15" s="37"/>
      <c r="G15" s="37"/>
      <c r="H15" s="37"/>
      <c r="I15" s="37"/>
      <c r="J15" s="37"/>
      <c r="K15" s="37"/>
    </row>
    <row r="16" spans="2:11" x14ac:dyDescent="0.2"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2:11" x14ac:dyDescent="0.2"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2:11" customFormat="1" ht="15" x14ac:dyDescent="0.25">
      <c r="B18" s="428" t="s">
        <v>3</v>
      </c>
      <c r="C18" s="428"/>
      <c r="D18" s="428"/>
      <c r="E18" s="428"/>
      <c r="F18" s="428"/>
      <c r="G18" s="37" t="s">
        <v>4</v>
      </c>
      <c r="H18" s="37"/>
      <c r="I18" s="37" t="s">
        <v>5</v>
      </c>
      <c r="J18" s="37"/>
      <c r="K18" s="37"/>
    </row>
    <row r="19" spans="2:11" x14ac:dyDescent="0.2">
      <c r="B19" s="429" t="s">
        <v>6</v>
      </c>
      <c r="C19" s="429"/>
      <c r="D19" s="36">
        <v>45838</v>
      </c>
      <c r="E19" s="37"/>
      <c r="F19" s="37"/>
      <c r="G19" s="37"/>
      <c r="H19" s="37"/>
      <c r="I19" s="37"/>
      <c r="J19" s="37"/>
      <c r="K19" s="37"/>
    </row>
    <row r="20" spans="2:11" x14ac:dyDescent="0.2"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2:11" x14ac:dyDescent="0.2">
      <c r="B21" s="37" t="s">
        <v>7</v>
      </c>
      <c r="C21" s="37"/>
      <c r="D21" s="35">
        <v>1</v>
      </c>
      <c r="E21" s="37" t="s">
        <v>8</v>
      </c>
      <c r="F21" s="37"/>
      <c r="G21" s="37"/>
      <c r="H21" s="37"/>
      <c r="I21" s="37"/>
      <c r="J21" s="37"/>
      <c r="K21" s="34">
        <f>'Sch A'!G38</f>
        <v>7243078</v>
      </c>
    </row>
    <row r="22" spans="2:11" x14ac:dyDescent="0.2"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2:11" x14ac:dyDescent="0.2">
      <c r="B23" s="37" t="s">
        <v>9</v>
      </c>
      <c r="C23" s="37"/>
      <c r="D23" s="37"/>
      <c r="E23" s="37"/>
      <c r="F23" s="37"/>
      <c r="G23" s="37"/>
      <c r="H23" s="37"/>
      <c r="I23" s="37"/>
      <c r="J23" s="37"/>
      <c r="K23" s="37"/>
    </row>
    <row r="24" spans="2:11" x14ac:dyDescent="0.2">
      <c r="B24" s="37" t="s">
        <v>10</v>
      </c>
      <c r="C24" s="37"/>
      <c r="D24" s="37"/>
      <c r="E24" s="37"/>
      <c r="F24" s="37"/>
      <c r="G24" s="35">
        <v>0</v>
      </c>
      <c r="H24" s="37" t="s">
        <v>11</v>
      </c>
      <c r="I24" s="37"/>
      <c r="J24" s="37"/>
      <c r="K24" s="37"/>
    </row>
    <row r="25" spans="2:11" x14ac:dyDescent="0.2">
      <c r="B25" s="37" t="s">
        <v>12</v>
      </c>
      <c r="C25" s="37"/>
      <c r="D25" s="37"/>
      <c r="E25" s="37"/>
      <c r="F25" s="37"/>
      <c r="G25" s="37"/>
      <c r="H25" s="37"/>
      <c r="I25" s="37"/>
      <c r="J25" s="37"/>
      <c r="K25" s="37"/>
    </row>
    <row r="26" spans="2:11" x14ac:dyDescent="0.2"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2:11" x14ac:dyDescent="0.2">
      <c r="B27" s="37" t="s">
        <v>7</v>
      </c>
      <c r="C27" s="37"/>
      <c r="D27" s="35">
        <v>5</v>
      </c>
      <c r="E27" s="37" t="s">
        <v>13</v>
      </c>
      <c r="F27" s="37"/>
      <c r="G27" s="37"/>
      <c r="H27" s="37"/>
      <c r="I27" s="37"/>
      <c r="J27" s="34">
        <f>'Sch A-1'!D38+'Sch A-1'!F38+'Sch A-1'!H38+'Sch A-1'!J38</f>
        <v>17961452</v>
      </c>
      <c r="K27" s="37" t="s">
        <v>14</v>
      </c>
    </row>
    <row r="28" spans="2:11" x14ac:dyDescent="0.2">
      <c r="B28" s="35">
        <v>0</v>
      </c>
      <c r="C28" s="37" t="s">
        <v>15</v>
      </c>
      <c r="D28" s="37"/>
      <c r="E28" s="37"/>
      <c r="F28" s="37"/>
      <c r="G28" s="35">
        <v>0</v>
      </c>
      <c r="H28" s="33"/>
      <c r="I28" s="37"/>
      <c r="J28" s="37"/>
      <c r="K28" s="37"/>
    </row>
    <row r="29" spans="2:11" x14ac:dyDescent="0.2"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2:11" x14ac:dyDescent="0.2">
      <c r="B30" s="37" t="s">
        <v>16</v>
      </c>
      <c r="C30" s="37"/>
      <c r="D30" s="37"/>
      <c r="E30" s="37"/>
      <c r="F30" s="37"/>
      <c r="G30" s="37"/>
      <c r="H30" s="37"/>
      <c r="I30" s="37"/>
      <c r="J30" s="37"/>
      <c r="K30" s="37"/>
    </row>
    <row r="31" spans="2:11" x14ac:dyDescent="0.2">
      <c r="B31" s="37" t="s">
        <v>17</v>
      </c>
      <c r="C31" s="37"/>
      <c r="D31" s="37"/>
      <c r="E31" s="37"/>
      <c r="F31" s="37"/>
      <c r="G31" s="37"/>
      <c r="H31" s="37"/>
      <c r="I31" s="37"/>
      <c r="J31" s="37"/>
      <c r="K31" s="37"/>
    </row>
    <row r="32" spans="2:11" x14ac:dyDescent="0.2"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2:11" x14ac:dyDescent="0.2"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2:11" x14ac:dyDescent="0.2">
      <c r="B34" s="37" t="s">
        <v>18</v>
      </c>
      <c r="C34" s="37"/>
      <c r="D34" s="37"/>
      <c r="E34" s="37"/>
      <c r="F34" s="37"/>
      <c r="G34" s="37"/>
      <c r="H34" s="37" t="s">
        <v>19</v>
      </c>
      <c r="J34" s="37"/>
      <c r="K34" s="37"/>
    </row>
    <row r="35" spans="2:11" x14ac:dyDescent="0.2">
      <c r="B35" s="37"/>
      <c r="C35" s="37"/>
      <c r="D35" s="37"/>
      <c r="E35" s="37"/>
      <c r="F35" s="37"/>
      <c r="G35" s="37"/>
      <c r="H35" s="37"/>
      <c r="J35" s="37"/>
      <c r="K35" s="37"/>
    </row>
    <row r="36" spans="2:11" x14ac:dyDescent="0.2">
      <c r="B36" s="18" t="s">
        <v>20</v>
      </c>
      <c r="C36" s="427" t="s">
        <v>21</v>
      </c>
      <c r="D36" s="427"/>
      <c r="E36" s="427"/>
      <c r="F36" s="37"/>
      <c r="G36" s="37"/>
      <c r="H36" s="37"/>
      <c r="J36" s="37"/>
      <c r="K36" s="37"/>
    </row>
    <row r="37" spans="2:11" ht="12.75" customHeight="1" thickBot="1" x14ac:dyDescent="0.25">
      <c r="B37" s="37"/>
      <c r="D37" s="19" t="s">
        <v>22</v>
      </c>
      <c r="E37" s="37"/>
      <c r="F37" s="37"/>
      <c r="G37" s="37"/>
      <c r="H37" s="32"/>
      <c r="I37" s="31"/>
      <c r="J37" s="32"/>
      <c r="K37" s="32"/>
    </row>
    <row r="38" spans="2:11" x14ac:dyDescent="0.2">
      <c r="B38" s="37"/>
      <c r="C38" s="427" t="s">
        <v>23</v>
      </c>
      <c r="D38" s="427"/>
      <c r="E38" s="427"/>
      <c r="F38" s="37"/>
      <c r="G38" s="37"/>
      <c r="H38" s="37" t="s">
        <v>24</v>
      </c>
      <c r="J38" s="37"/>
      <c r="K38" s="37"/>
    </row>
    <row r="39" spans="2:11" x14ac:dyDescent="0.2">
      <c r="B39" s="37"/>
      <c r="C39" s="37"/>
      <c r="D39" s="19" t="s">
        <v>25</v>
      </c>
      <c r="F39" s="37"/>
      <c r="G39" s="37"/>
      <c r="H39" s="37"/>
      <c r="J39" s="37"/>
      <c r="K39" s="37"/>
    </row>
    <row r="40" spans="2:11" x14ac:dyDescent="0.2">
      <c r="B40" s="37"/>
      <c r="C40" s="37" t="s">
        <v>26</v>
      </c>
      <c r="D40" s="37"/>
      <c r="E40" s="37"/>
      <c r="F40" s="37"/>
      <c r="G40" s="37"/>
      <c r="H40" s="37"/>
      <c r="J40" s="37"/>
      <c r="K40" s="37"/>
    </row>
    <row r="41" spans="2:11" ht="12.75" customHeight="1" thickBot="1" x14ac:dyDescent="0.25">
      <c r="B41" s="37"/>
      <c r="C41" s="37" t="s">
        <v>27</v>
      </c>
      <c r="D41" s="37"/>
      <c r="E41" s="37"/>
      <c r="F41" s="37"/>
      <c r="G41" s="37"/>
      <c r="H41" s="32"/>
      <c r="I41" s="31"/>
      <c r="J41" s="32"/>
      <c r="K41" s="32"/>
    </row>
    <row r="42" spans="2:11" x14ac:dyDescent="0.2">
      <c r="B42" s="37"/>
      <c r="C42" s="37" t="s">
        <v>28</v>
      </c>
      <c r="D42" s="37"/>
      <c r="E42" s="37"/>
      <c r="F42" s="37"/>
      <c r="G42" s="37"/>
      <c r="H42" s="37" t="s">
        <v>29</v>
      </c>
      <c r="J42" s="37"/>
      <c r="K42" s="37"/>
    </row>
    <row r="43" spans="2:11" x14ac:dyDescent="0.2">
      <c r="B43" s="37"/>
      <c r="C43" s="37"/>
      <c r="D43" s="37"/>
      <c r="E43" s="37"/>
      <c r="F43" s="37"/>
      <c r="G43" s="37"/>
      <c r="H43" s="37"/>
      <c r="J43" s="37"/>
      <c r="K43" s="37"/>
    </row>
    <row r="44" spans="2:11" x14ac:dyDescent="0.2">
      <c r="B44" s="37"/>
      <c r="C44" s="37"/>
      <c r="D44" s="37"/>
      <c r="E44" s="37"/>
      <c r="F44" s="37"/>
      <c r="G44" s="37"/>
      <c r="H44" s="37"/>
      <c r="J44" s="37"/>
      <c r="K44" s="37"/>
    </row>
    <row r="45" spans="2:11" ht="12.75" customHeight="1" thickBot="1" x14ac:dyDescent="0.25">
      <c r="B45" s="37"/>
      <c r="C45" s="32" t="s">
        <v>30</v>
      </c>
      <c r="D45" s="32"/>
      <c r="E45" s="32"/>
      <c r="F45" s="37"/>
      <c r="G45" s="37"/>
      <c r="H45" s="32"/>
      <c r="I45" s="31"/>
      <c r="J45" s="32"/>
      <c r="K45" s="32"/>
    </row>
    <row r="46" spans="2:11" x14ac:dyDescent="0.2">
      <c r="B46" s="37"/>
      <c r="C46" s="28"/>
      <c r="D46" s="28"/>
      <c r="E46" s="28"/>
      <c r="F46" s="37"/>
      <c r="G46" s="37"/>
      <c r="H46" s="37" t="s">
        <v>31</v>
      </c>
      <c r="J46" s="37"/>
      <c r="K46" s="37"/>
    </row>
    <row r="47" spans="2:11" ht="12.75" customHeight="1" thickBot="1" x14ac:dyDescent="0.25">
      <c r="B47" s="37"/>
      <c r="C47" s="32" t="s">
        <v>32</v>
      </c>
      <c r="D47" s="32"/>
      <c r="E47" s="32"/>
      <c r="F47" s="37"/>
      <c r="G47" s="37"/>
      <c r="H47" s="37"/>
      <c r="I47" s="37"/>
      <c r="J47" s="37"/>
      <c r="K47" s="37"/>
    </row>
    <row r="48" spans="2:11" x14ac:dyDescent="0.2">
      <c r="B48" s="37"/>
      <c r="C48" s="37"/>
      <c r="D48" s="37"/>
      <c r="E48" s="37"/>
      <c r="F48" s="37"/>
      <c r="G48" s="37"/>
      <c r="H48" s="37"/>
      <c r="I48" s="37"/>
      <c r="J48" s="37"/>
      <c r="K48" s="37"/>
    </row>
    <row r="49" spans="2:11" ht="12.75" customHeight="1" thickBot="1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30"/>
    </row>
    <row r="50" spans="2:11" x14ac:dyDescent="0.2">
      <c r="B50" s="37"/>
      <c r="C50" s="37"/>
      <c r="D50" s="37"/>
      <c r="E50" s="37"/>
      <c r="F50" s="37"/>
      <c r="G50" s="37"/>
      <c r="H50" s="37"/>
      <c r="I50" s="37"/>
      <c r="J50" s="37"/>
      <c r="K50" s="37"/>
    </row>
    <row r="51" spans="2:11" x14ac:dyDescent="0.2">
      <c r="B51" s="37" t="s">
        <v>33</v>
      </c>
      <c r="C51" s="37"/>
      <c r="D51" s="37"/>
      <c r="E51" s="37"/>
      <c r="F51" s="37"/>
      <c r="G51" s="37"/>
      <c r="H51" s="37"/>
      <c r="I51" s="37"/>
      <c r="J51" s="37"/>
      <c r="K51" s="37"/>
    </row>
    <row r="52" spans="2:11" x14ac:dyDescent="0.2">
      <c r="B52" s="37"/>
      <c r="C52" s="37"/>
      <c r="D52" s="37"/>
      <c r="E52" s="37"/>
      <c r="F52" s="37"/>
      <c r="G52" s="37"/>
      <c r="H52" s="37"/>
      <c r="I52" s="37"/>
      <c r="J52" s="37"/>
      <c r="K52" s="37"/>
    </row>
    <row r="53" spans="2:11" ht="12.75" customHeight="1" x14ac:dyDescent="0.2">
      <c r="B53" s="430" t="s">
        <v>34</v>
      </c>
      <c r="C53" s="430"/>
      <c r="D53" s="431" t="s">
        <v>621</v>
      </c>
      <c r="E53" s="431"/>
      <c r="F53" s="431"/>
      <c r="G53" s="37"/>
      <c r="H53" s="425" t="s">
        <v>36</v>
      </c>
      <c r="I53" s="425"/>
      <c r="J53" s="426">
        <v>45422</v>
      </c>
      <c r="K53" s="426"/>
    </row>
    <row r="54" spans="2:11" x14ac:dyDescent="0.2">
      <c r="B54" s="37"/>
      <c r="C54" s="37"/>
      <c r="D54" s="37"/>
      <c r="E54" s="37"/>
      <c r="F54" s="37"/>
      <c r="G54" s="37"/>
      <c r="H54" s="37"/>
      <c r="I54" s="37"/>
      <c r="J54" s="37"/>
      <c r="K54" s="37"/>
    </row>
    <row r="55" spans="2:11" x14ac:dyDescent="0.2">
      <c r="B55" s="18" t="s">
        <v>37</v>
      </c>
      <c r="C55" s="427" t="s">
        <v>38</v>
      </c>
      <c r="D55" s="427"/>
      <c r="E55" s="427"/>
      <c r="F55" s="427"/>
      <c r="G55" s="427"/>
      <c r="H55" s="427"/>
      <c r="I55" s="427"/>
      <c r="J55" s="427"/>
      <c r="K55" s="427"/>
    </row>
    <row r="56" spans="2:11" x14ac:dyDescent="0.2">
      <c r="B56" s="37"/>
      <c r="C56" s="37"/>
      <c r="D56" s="37"/>
      <c r="E56" s="37"/>
      <c r="F56" s="37"/>
      <c r="G56" s="37"/>
      <c r="H56" s="37"/>
      <c r="I56" s="37"/>
      <c r="J56" s="37"/>
      <c r="K56" s="37"/>
    </row>
    <row r="57" spans="2:11" x14ac:dyDescent="0.2">
      <c r="B57" s="37"/>
      <c r="C57" s="37"/>
      <c r="D57" s="37"/>
      <c r="E57" s="37"/>
      <c r="F57" s="37"/>
      <c r="G57" s="37"/>
      <c r="H57" s="37"/>
      <c r="I57" s="37"/>
      <c r="J57" s="37"/>
      <c r="K57" s="29" t="s">
        <v>39</v>
      </c>
    </row>
    <row r="58" spans="2:11" x14ac:dyDescent="0.2">
      <c r="B58" s="37"/>
      <c r="C58" s="37"/>
      <c r="D58" s="37"/>
      <c r="E58" s="37"/>
      <c r="F58" s="37"/>
      <c r="G58" s="37"/>
      <c r="H58" s="37"/>
      <c r="I58" s="37"/>
      <c r="J58" s="37"/>
      <c r="K58" s="29" t="s">
        <v>40</v>
      </c>
    </row>
  </sheetData>
  <mergeCells count="9">
    <mergeCell ref="H53:I53"/>
    <mergeCell ref="J53:K53"/>
    <mergeCell ref="C55:K55"/>
    <mergeCell ref="B18:F18"/>
    <mergeCell ref="B19:C19"/>
    <mergeCell ref="C36:E36"/>
    <mergeCell ref="C38:E38"/>
    <mergeCell ref="B53:C53"/>
    <mergeCell ref="D53:F53"/>
  </mergeCells>
  <dataValidations count="4">
    <dataValidation operator="greaterThan" allowBlank="1" showInputMessage="1" showErrorMessage="1" sqref="D53:F53" xr:uid="{00000000-0002-0000-0000-000000000000}"/>
    <dataValidation type="date" allowBlank="1" showInputMessage="1" showErrorMessage="1" promptTitle="This needs to be a date format" prompt="Please input as 06/30/xx" sqref="D19" xr:uid="{00000000-0002-0000-0000-000001000000}">
      <formula1>36707</formula1>
      <formula2>72866</formula2>
    </dataValidation>
    <dataValidation type="whole" allowBlank="1" showInputMessage="1" showErrorMessage="1" promptTitle="This needs to be a whole number" prompt="Please input a whole number" sqref="D21 G24 D27 B28" xr:uid="{00000000-0002-0000-0000-000002000000}">
      <formula1>0</formula1>
      <formula2>1000000000</formula2>
    </dataValidation>
    <dataValidation type="whole" allowBlank="1" showInputMessage="1" showErrorMessage="1" promptTitle="This needs to be a whole number" prompt="Please input as a whole number" sqref="K21 J27:K27 G28:H28" xr:uid="{00000000-0002-0000-0000-000003000000}">
      <formula1>0</formula1>
      <formula2>1E+23</formula2>
    </dataValidation>
  </dataValidations>
  <pageMargins left="0.7" right="0.7" top="0.75" bottom="0.75" header="0.3" footer="0.3"/>
  <pageSetup scale="8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4147-A1EA-42EF-91D3-FC551438FF06}">
  <sheetPr>
    <tabColor rgb="FFFFC000"/>
  </sheetPr>
  <dimension ref="A2:K59"/>
  <sheetViews>
    <sheetView tabSelected="1" workbookViewId="0">
      <selection activeCell="I37" sqref="I37"/>
    </sheetView>
  </sheetViews>
  <sheetFormatPr defaultColWidth="9.140625" defaultRowHeight="12.75" x14ac:dyDescent="0.2"/>
  <cols>
    <col min="1" max="1" width="4" style="338" customWidth="1"/>
    <col min="2" max="2" width="28.42578125" style="338" customWidth="1"/>
    <col min="3" max="6" width="14" style="338" customWidth="1"/>
    <col min="7" max="7" width="9.140625" style="335" customWidth="1"/>
    <col min="8" max="8" width="15" style="335" customWidth="1"/>
    <col min="9" max="9" width="9.28515625" style="335" customWidth="1"/>
    <col min="10" max="10" width="15.7109375" style="335" customWidth="1"/>
    <col min="11" max="11" width="9.140625" style="335" hidden="1" customWidth="1"/>
    <col min="12" max="14" width="9.140625" style="335" customWidth="1"/>
    <col min="15" max="15" width="0" style="335" hidden="1" customWidth="1"/>
    <col min="16" max="16" width="9.140625" style="335" customWidth="1"/>
    <col min="17" max="16384" width="9.140625" style="335"/>
  </cols>
  <sheetData>
    <row r="2" spans="1:6" ht="11.25" customHeight="1" x14ac:dyDescent="0.2">
      <c r="A2" s="334"/>
      <c r="B2" s="334"/>
      <c r="C2" s="334"/>
      <c r="D2" s="334"/>
      <c r="E2" s="334"/>
      <c r="F2" s="334"/>
    </row>
    <row r="3" spans="1:6" ht="11.25" customHeight="1" x14ac:dyDescent="0.2">
      <c r="A3" s="211"/>
      <c r="B3" s="211"/>
      <c r="C3" s="211"/>
      <c r="D3" s="211"/>
      <c r="E3" s="211"/>
      <c r="F3" s="211"/>
    </row>
    <row r="4" spans="1:6" ht="11.25" customHeight="1" x14ac:dyDescent="0.2">
      <c r="A4" s="68"/>
      <c r="B4" s="63"/>
      <c r="C4" s="9" t="s">
        <v>88</v>
      </c>
      <c r="D4" s="9" t="s">
        <v>89</v>
      </c>
      <c r="E4" s="9" t="s">
        <v>90</v>
      </c>
      <c r="F4" s="8" t="s">
        <v>91</v>
      </c>
    </row>
    <row r="5" spans="1:6" ht="11.25" customHeight="1" x14ac:dyDescent="0.2">
      <c r="A5" s="67"/>
      <c r="B5" s="334"/>
      <c r="C5" s="137"/>
      <c r="D5" s="137"/>
      <c r="E5" s="438" t="s">
        <v>215</v>
      </c>
      <c r="F5" s="439"/>
    </row>
    <row r="6" spans="1:6" ht="11.25" customHeight="1" x14ac:dyDescent="0.2">
      <c r="A6" s="67"/>
      <c r="B6" s="334"/>
      <c r="C6" s="137"/>
      <c r="D6" s="7" t="s">
        <v>44</v>
      </c>
      <c r="E6" s="137"/>
      <c r="F6" s="138"/>
    </row>
    <row r="7" spans="1:6" ht="11.25" hidden="1" customHeight="1" x14ac:dyDescent="0.2">
      <c r="A7" s="446" t="s">
        <v>265</v>
      </c>
      <c r="B7" s="447"/>
      <c r="C7" s="16" t="s">
        <v>216</v>
      </c>
      <c r="D7" s="7" t="s">
        <v>217</v>
      </c>
      <c r="E7" s="7"/>
      <c r="F7" s="110"/>
    </row>
    <row r="8" spans="1:6" ht="11.25" customHeight="1" x14ac:dyDescent="0.2">
      <c r="A8" s="446" t="s">
        <v>266</v>
      </c>
      <c r="B8" s="447"/>
      <c r="C8" s="16" t="s">
        <v>219</v>
      </c>
      <c r="D8" s="7" t="s">
        <v>219</v>
      </c>
      <c r="E8" s="7" t="s">
        <v>220</v>
      </c>
      <c r="F8" s="110" t="s">
        <v>221</v>
      </c>
    </row>
    <row r="9" spans="1:6" ht="11.25" customHeight="1" x14ac:dyDescent="0.2">
      <c r="A9" s="62"/>
      <c r="B9" s="61"/>
      <c r="C9" s="188">
        <v>45107</v>
      </c>
      <c r="D9" s="188">
        <v>45473</v>
      </c>
      <c r="E9" s="188" t="s">
        <v>222</v>
      </c>
      <c r="F9" s="102" t="s">
        <v>222</v>
      </c>
    </row>
    <row r="10" spans="1:6" ht="12.75" customHeight="1" x14ac:dyDescent="0.2">
      <c r="A10" s="64" t="s">
        <v>280</v>
      </c>
      <c r="B10" s="334"/>
      <c r="C10" s="263"/>
      <c r="D10" s="263"/>
      <c r="E10" s="263"/>
      <c r="F10" s="264"/>
    </row>
    <row r="11" spans="1:6" ht="12.75" customHeight="1" x14ac:dyDescent="0.2">
      <c r="A11" s="40"/>
      <c r="B11" s="60" t="s">
        <v>50</v>
      </c>
      <c r="C11" s="46"/>
      <c r="D11" s="46"/>
      <c r="E11" s="46"/>
      <c r="F11" s="290"/>
    </row>
    <row r="12" spans="1:6" ht="12.75" customHeight="1" x14ac:dyDescent="0.2">
      <c r="A12" s="40"/>
      <c r="B12" s="59" t="s">
        <v>51</v>
      </c>
      <c r="C12" s="46"/>
      <c r="D12" s="46"/>
      <c r="E12" s="46"/>
      <c r="F12" s="290"/>
    </row>
    <row r="13" spans="1:6" ht="12.75" customHeight="1" x14ac:dyDescent="0.2">
      <c r="A13" s="40"/>
      <c r="B13" s="59" t="s">
        <v>52</v>
      </c>
      <c r="C13" s="46">
        <f>'Sch B-10'!C20</f>
        <v>7363658</v>
      </c>
      <c r="D13" s="46">
        <f>'Sch B-10'!D20</f>
        <v>11151585</v>
      </c>
      <c r="E13" s="46">
        <f>'Sch B-10'!E20</f>
        <v>12489090</v>
      </c>
      <c r="F13" s="290">
        <f>'Sch B-10'!F20</f>
        <v>13309725</v>
      </c>
    </row>
    <row r="14" spans="1:6" ht="12.75" customHeight="1" x14ac:dyDescent="0.2">
      <c r="A14" s="40"/>
      <c r="B14" s="59" t="s">
        <v>53</v>
      </c>
      <c r="C14" s="46"/>
      <c r="D14" s="46"/>
      <c r="E14" s="46"/>
      <c r="F14" s="290"/>
    </row>
    <row r="15" spans="1:6" ht="12.75" customHeight="1" x14ac:dyDescent="0.2">
      <c r="A15" s="40"/>
      <c r="B15" s="59" t="s">
        <v>54</v>
      </c>
      <c r="C15" s="46"/>
      <c r="D15" s="46"/>
      <c r="E15" s="46"/>
      <c r="F15" s="290"/>
    </row>
    <row r="16" spans="1:6" ht="12.75" customHeight="1" x14ac:dyDescent="0.2">
      <c r="A16" s="40"/>
      <c r="B16" s="59" t="s">
        <v>55</v>
      </c>
      <c r="C16" s="46"/>
      <c r="D16" s="46"/>
      <c r="E16" s="46"/>
      <c r="F16" s="290"/>
    </row>
    <row r="17" spans="1:8" ht="12.75" customHeight="1" x14ac:dyDescent="0.2">
      <c r="A17" s="40"/>
      <c r="B17" s="59" t="s">
        <v>56</v>
      </c>
      <c r="C17" s="46"/>
      <c r="D17" s="46"/>
      <c r="E17" s="46"/>
      <c r="F17" s="290"/>
    </row>
    <row r="18" spans="1:8" ht="12.75" customHeight="1" x14ac:dyDescent="0.2">
      <c r="A18" s="40"/>
      <c r="B18" s="59" t="s">
        <v>57</v>
      </c>
      <c r="C18" s="46"/>
      <c r="D18" s="46"/>
      <c r="E18" s="46"/>
      <c r="F18" s="290"/>
    </row>
    <row r="19" spans="1:8" ht="12.75" customHeight="1" x14ac:dyDescent="0.2">
      <c r="A19" s="40"/>
      <c r="B19" s="59" t="s">
        <v>58</v>
      </c>
      <c r="C19" s="46"/>
      <c r="D19" s="46"/>
      <c r="E19" s="46"/>
      <c r="F19" s="290"/>
    </row>
    <row r="20" spans="1:8" customFormat="1" ht="12.75" customHeight="1" x14ac:dyDescent="0.25">
      <c r="A20" s="40"/>
      <c r="B20" s="59" t="s">
        <v>281</v>
      </c>
      <c r="C20" s="46"/>
      <c r="D20" s="46"/>
      <c r="E20" s="46"/>
      <c r="F20" s="290"/>
    </row>
    <row r="21" spans="1:8" ht="12.75" customHeight="1" x14ac:dyDescent="0.2">
      <c r="A21" s="40"/>
      <c r="B21" s="59" t="s">
        <v>282</v>
      </c>
      <c r="C21" s="46"/>
      <c r="D21" s="46"/>
      <c r="E21" s="46"/>
      <c r="F21" s="290"/>
    </row>
    <row r="22" spans="1:8" ht="9.9499999999999993" customHeight="1" x14ac:dyDescent="0.2">
      <c r="A22" s="40"/>
      <c r="B22" s="59"/>
      <c r="C22" s="46"/>
      <c r="D22" s="46"/>
      <c r="E22" s="46"/>
      <c r="F22" s="290"/>
    </row>
    <row r="23" spans="1:8" ht="9.9499999999999993" customHeight="1" x14ac:dyDescent="0.2">
      <c r="A23" s="40"/>
      <c r="B23" s="59"/>
      <c r="C23" s="46"/>
      <c r="D23" s="46"/>
      <c r="E23" s="46"/>
      <c r="F23" s="290"/>
    </row>
    <row r="24" spans="1:8" ht="11.25" customHeight="1" x14ac:dyDescent="0.2">
      <c r="A24" s="40"/>
      <c r="B24" s="59"/>
      <c r="C24" s="46"/>
      <c r="D24" s="46"/>
      <c r="E24" s="46"/>
      <c r="F24" s="290"/>
    </row>
    <row r="25" spans="1:8" ht="2.25" customHeight="1" x14ac:dyDescent="0.2">
      <c r="A25" s="64"/>
      <c r="B25" s="59"/>
      <c r="C25" s="46"/>
      <c r="D25" s="46"/>
      <c r="E25" s="46"/>
      <c r="F25" s="290"/>
    </row>
    <row r="26" spans="1:8" s="339" customFormat="1" ht="16.5" customHeight="1" thickBot="1" x14ac:dyDescent="0.25">
      <c r="A26" s="381" t="s">
        <v>283</v>
      </c>
      <c r="B26" s="380"/>
      <c r="C26" s="291">
        <f>SUM(C11:C25)</f>
        <v>7363658</v>
      </c>
      <c r="D26" s="291">
        <f>SUM(D11:D25)</f>
        <v>11151585</v>
      </c>
      <c r="E26" s="291">
        <f>SUM(E11:E25)</f>
        <v>12489090</v>
      </c>
      <c r="F26" s="292">
        <f>SUM(F11:F25)</f>
        <v>13309725</v>
      </c>
    </row>
    <row r="27" spans="1:8" ht="18" customHeight="1" thickTop="1" x14ac:dyDescent="0.2">
      <c r="A27" s="58" t="s">
        <v>284</v>
      </c>
      <c r="B27" s="59"/>
      <c r="C27" s="293"/>
      <c r="D27" s="293"/>
      <c r="E27" s="293"/>
      <c r="F27" s="293"/>
    </row>
    <row r="28" spans="1:8" ht="15.75" customHeight="1" x14ac:dyDescent="0.2">
      <c r="A28" s="57" t="s">
        <v>285</v>
      </c>
      <c r="B28" s="319"/>
      <c r="C28" s="294"/>
      <c r="D28" s="294"/>
      <c r="E28" s="294"/>
      <c r="F28" s="295"/>
      <c r="H28" s="506"/>
    </row>
    <row r="29" spans="1:8" ht="13.5" customHeight="1" x14ac:dyDescent="0.2">
      <c r="A29" s="99" t="s">
        <v>286</v>
      </c>
      <c r="B29" s="59"/>
      <c r="C29" s="296">
        <v>0</v>
      </c>
      <c r="D29" s="296">
        <v>331887</v>
      </c>
      <c r="E29" s="296">
        <v>376692</v>
      </c>
      <c r="F29" s="297">
        <v>399292</v>
      </c>
    </row>
    <row r="30" spans="1:8" ht="12.75" customHeight="1" x14ac:dyDescent="0.2">
      <c r="A30" s="56" t="s">
        <v>287</v>
      </c>
      <c r="B30" s="59"/>
      <c r="C30" s="46"/>
      <c r="D30" s="46"/>
      <c r="E30" s="46"/>
      <c r="F30" s="290"/>
    </row>
    <row r="31" spans="1:8" customFormat="1" ht="12" customHeight="1" x14ac:dyDescent="0.25">
      <c r="A31" s="40"/>
      <c r="B31" s="60" t="s">
        <v>288</v>
      </c>
      <c r="C31" s="46">
        <v>700000</v>
      </c>
      <c r="D31" s="46">
        <v>1000000</v>
      </c>
      <c r="E31" s="46">
        <v>4000000</v>
      </c>
      <c r="F31" s="290">
        <v>4000000</v>
      </c>
    </row>
    <row r="32" spans="1:8" ht="11.45" customHeight="1" x14ac:dyDescent="0.2">
      <c r="A32" s="40"/>
      <c r="B32" s="55" t="s">
        <v>289</v>
      </c>
      <c r="C32" s="46"/>
      <c r="D32" s="46"/>
      <c r="E32" s="46">
        <v>3000</v>
      </c>
      <c r="F32" s="290">
        <v>3000</v>
      </c>
    </row>
    <row r="33" spans="1:6" ht="11.25" customHeight="1" x14ac:dyDescent="0.2">
      <c r="A33" s="40"/>
      <c r="B33" s="55" t="s">
        <v>290</v>
      </c>
      <c r="C33" s="46"/>
      <c r="D33" s="46">
        <v>50000</v>
      </c>
      <c r="E33" s="46"/>
      <c r="F33" s="290"/>
    </row>
    <row r="34" spans="1:6" ht="11.25" customHeight="1" x14ac:dyDescent="0.2">
      <c r="A34" s="40"/>
      <c r="B34" s="55" t="s">
        <v>625</v>
      </c>
      <c r="C34" s="46">
        <v>142640</v>
      </c>
      <c r="D34" s="46">
        <v>142640</v>
      </c>
      <c r="E34" s="46">
        <v>142640</v>
      </c>
      <c r="F34" s="290">
        <v>142640</v>
      </c>
    </row>
    <row r="35" spans="1:6" s="339" customFormat="1" ht="11.25" customHeight="1" x14ac:dyDescent="0.2">
      <c r="A35" s="54"/>
      <c r="B35" s="55" t="s">
        <v>291</v>
      </c>
      <c r="C35" s="46"/>
      <c r="D35" s="46"/>
      <c r="E35" s="46"/>
      <c r="F35" s="290"/>
    </row>
    <row r="36" spans="1:6" ht="9.9499999999999993" customHeight="1" x14ac:dyDescent="0.2">
      <c r="A36" s="40"/>
      <c r="B36" s="55"/>
      <c r="C36" s="46"/>
      <c r="D36" s="46"/>
      <c r="E36" s="46"/>
      <c r="F36" s="290"/>
    </row>
    <row r="37" spans="1:6" ht="9.9499999999999993" customHeight="1" x14ac:dyDescent="0.2">
      <c r="A37" s="40"/>
      <c r="B37" s="55"/>
      <c r="C37" s="46"/>
      <c r="D37" s="46"/>
      <c r="E37" s="46"/>
      <c r="F37" s="290"/>
    </row>
    <row r="38" spans="1:6" s="339" customFormat="1" ht="14.25" customHeight="1" x14ac:dyDescent="0.2">
      <c r="A38" s="54"/>
      <c r="B38" s="53" t="s">
        <v>292</v>
      </c>
      <c r="C38" s="280">
        <f>SUM(C29:C37)</f>
        <v>842640</v>
      </c>
      <c r="D38" s="280">
        <f>SUM(D29:D37)</f>
        <v>1524527</v>
      </c>
      <c r="E38" s="280">
        <f>SUM(E29:E37)</f>
        <v>4522332</v>
      </c>
      <c r="F38" s="298">
        <f>SUM(F29:F37)</f>
        <v>4544932</v>
      </c>
    </row>
    <row r="39" spans="1:6" ht="9.9499999999999993" customHeight="1" x14ac:dyDescent="0.2">
      <c r="A39" s="40"/>
      <c r="B39" s="55"/>
      <c r="C39" s="46"/>
      <c r="D39" s="46"/>
      <c r="E39" s="46"/>
      <c r="F39" s="290"/>
    </row>
    <row r="40" spans="1:6" ht="14.25" customHeight="1" x14ac:dyDescent="0.2">
      <c r="A40" s="40" t="s">
        <v>293</v>
      </c>
      <c r="B40" s="59"/>
      <c r="C40" s="46">
        <f>C26+C38</f>
        <v>8206298</v>
      </c>
      <c r="D40" s="46">
        <f>D26+D38</f>
        <v>12676112</v>
      </c>
      <c r="E40" s="46">
        <f>E26+E38</f>
        <v>17011422</v>
      </c>
      <c r="F40" s="290">
        <f>F26+F38</f>
        <v>17854657</v>
      </c>
    </row>
    <row r="41" spans="1:6" ht="14.25" customHeight="1" x14ac:dyDescent="0.2">
      <c r="A41" s="40"/>
      <c r="B41" s="59"/>
      <c r="C41" s="46"/>
      <c r="D41" s="46"/>
      <c r="E41" s="46"/>
      <c r="F41" s="290"/>
    </row>
    <row r="42" spans="1:6" ht="16.5" customHeight="1" x14ac:dyDescent="0.2">
      <c r="A42" s="40" t="s">
        <v>294</v>
      </c>
      <c r="B42" s="59"/>
      <c r="C42" s="46">
        <f>'Sch B-9'!C51-'Sch B-11'!C40</f>
        <v>9691323</v>
      </c>
      <c r="D42" s="46">
        <f>'Sch B-9'!D51-'Sch B-11'!D40</f>
        <v>10394527</v>
      </c>
      <c r="E42" s="46">
        <f>'Sch B-9'!E51-'Sch B-11'!E40</f>
        <v>6126942</v>
      </c>
      <c r="F42" s="264">
        <f>'Sch B-9'!F51-'Sch B-11'!F40</f>
        <v>6685741</v>
      </c>
    </row>
    <row r="43" spans="1:6" ht="13.5" customHeight="1" x14ac:dyDescent="0.2">
      <c r="A43" s="40"/>
      <c r="B43" s="59"/>
      <c r="C43" s="46"/>
      <c r="D43" s="46"/>
      <c r="E43" s="46"/>
      <c r="F43" s="290"/>
    </row>
    <row r="44" spans="1:6" s="340" customFormat="1" ht="12" customHeight="1" x14ac:dyDescent="0.25">
      <c r="A44" s="301" t="s">
        <v>295</v>
      </c>
      <c r="B44" s="336"/>
      <c r="C44" s="299"/>
      <c r="D44" s="299"/>
      <c r="E44" s="299"/>
      <c r="F44" s="300"/>
    </row>
    <row r="45" spans="1:6" s="340" customFormat="1" ht="12.75" customHeight="1" thickBot="1" x14ac:dyDescent="0.3">
      <c r="A45" s="81" t="s">
        <v>296</v>
      </c>
      <c r="B45" s="302"/>
      <c r="C45" s="292">
        <f>C42+C40</f>
        <v>17897621</v>
      </c>
      <c r="D45" s="292">
        <f>D42+D40</f>
        <v>23070639</v>
      </c>
      <c r="E45" s="292">
        <f>E42+E40</f>
        <v>23138364</v>
      </c>
      <c r="F45" s="292">
        <f>F42+F40</f>
        <v>24540398</v>
      </c>
    </row>
    <row r="46" spans="1:6" ht="11.25" customHeight="1" thickTop="1" x14ac:dyDescent="0.2">
      <c r="A46" s="319"/>
      <c r="B46" s="319"/>
      <c r="C46" s="319"/>
      <c r="D46" s="319"/>
      <c r="E46" s="319"/>
      <c r="F46" s="319"/>
    </row>
    <row r="47" spans="1:6" ht="15.75" customHeight="1" x14ac:dyDescent="0.2">
      <c r="A47" s="445" t="s">
        <v>82</v>
      </c>
      <c r="B47" s="445"/>
      <c r="C47" s="445"/>
      <c r="D47" s="445"/>
      <c r="E47" s="445"/>
      <c r="F47" s="445"/>
    </row>
    <row r="48" spans="1:6" ht="9.9499999999999993" customHeight="1" x14ac:dyDescent="0.2">
      <c r="A48" s="319"/>
      <c r="B48" s="319"/>
      <c r="C48" s="448" t="s">
        <v>83</v>
      </c>
      <c r="D48" s="448"/>
      <c r="E48" s="319"/>
      <c r="F48" s="319"/>
    </row>
    <row r="49" spans="1:6" ht="9.9499999999999993" customHeight="1" x14ac:dyDescent="0.2">
      <c r="A49" s="319"/>
      <c r="B49" s="319"/>
      <c r="C49" s="334"/>
      <c r="D49" s="334"/>
      <c r="E49" s="319"/>
      <c r="F49" s="319"/>
    </row>
    <row r="50" spans="1:6" ht="12" customHeight="1" x14ac:dyDescent="0.2">
      <c r="A50" s="319"/>
      <c r="B50" s="319"/>
      <c r="C50" s="445" t="s">
        <v>246</v>
      </c>
      <c r="D50" s="445"/>
      <c r="E50" s="319"/>
      <c r="F50" s="319"/>
    </row>
    <row r="51" spans="1:6" ht="12" customHeight="1" x14ac:dyDescent="0.2">
      <c r="A51" s="319"/>
      <c r="B51" s="319"/>
      <c r="C51" s="12"/>
      <c r="D51" s="12"/>
      <c r="E51" s="319"/>
      <c r="F51" s="319"/>
    </row>
    <row r="52" spans="1:6" ht="9.9499999999999993" customHeight="1" x14ac:dyDescent="0.2">
      <c r="A52" s="319"/>
      <c r="B52" s="319"/>
      <c r="C52" s="319"/>
      <c r="D52" s="319"/>
      <c r="E52" s="319"/>
      <c r="F52" s="319"/>
    </row>
    <row r="53" spans="1:6" ht="14.25" customHeight="1" x14ac:dyDescent="0.2">
      <c r="A53" s="445" t="s">
        <v>297</v>
      </c>
      <c r="B53" s="445"/>
      <c r="C53" s="445"/>
      <c r="D53" s="445"/>
      <c r="E53" s="445"/>
      <c r="F53" s="445"/>
    </row>
    <row r="54" spans="1:6" ht="9.9499999999999993" customHeight="1" x14ac:dyDescent="0.2">
      <c r="A54" s="319"/>
      <c r="B54" s="319"/>
      <c r="C54" s="319"/>
      <c r="D54" s="319"/>
      <c r="E54" s="319"/>
      <c r="F54" s="319"/>
    </row>
    <row r="55" spans="1:6" ht="15.75" customHeight="1" x14ac:dyDescent="0.2">
      <c r="A55" s="319"/>
      <c r="B55" s="424" t="s">
        <v>624</v>
      </c>
      <c r="C55" s="319"/>
      <c r="D55" s="319"/>
      <c r="E55" s="319"/>
      <c r="F55" s="319"/>
    </row>
    <row r="56" spans="1:6" ht="9.9499999999999993" customHeight="1" x14ac:dyDescent="0.2">
      <c r="A56" s="319"/>
      <c r="B56" s="319"/>
      <c r="C56" s="319"/>
      <c r="D56" s="319"/>
      <c r="E56" s="319"/>
      <c r="F56" s="319"/>
    </row>
    <row r="57" spans="1:6" ht="10.5" customHeight="1" x14ac:dyDescent="0.2">
      <c r="A57" s="319"/>
      <c r="B57" s="319"/>
      <c r="C57" s="319"/>
      <c r="D57" s="319"/>
      <c r="E57" s="319"/>
      <c r="F57" s="315" t="s">
        <v>298</v>
      </c>
    </row>
    <row r="58" spans="1:6" ht="10.5" customHeight="1" x14ac:dyDescent="0.2">
      <c r="A58" s="334"/>
      <c r="B58" s="334"/>
      <c r="C58" s="334"/>
      <c r="D58" s="334"/>
      <c r="E58" s="334"/>
      <c r="F58" s="310" t="s">
        <v>299</v>
      </c>
    </row>
    <row r="59" spans="1:6" ht="9.9499999999999993" customHeight="1" x14ac:dyDescent="0.2">
      <c r="A59" s="334"/>
      <c r="B59" s="334"/>
      <c r="C59" s="334"/>
      <c r="D59" s="334"/>
      <c r="E59" s="334"/>
      <c r="F59" s="337"/>
    </row>
  </sheetData>
  <mergeCells count="7">
    <mergeCell ref="C50:D50"/>
    <mergeCell ref="A53:F53"/>
    <mergeCell ref="E5:F5"/>
    <mergeCell ref="A7:B7"/>
    <mergeCell ref="A8:B8"/>
    <mergeCell ref="A47:F47"/>
    <mergeCell ref="C48:D48"/>
  </mergeCells>
  <pageMargins left="0.5" right="0.5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1B7B6-7C05-4911-847D-2F9C58DEDF1F}">
  <sheetPr>
    <tabColor rgb="FF92D050"/>
  </sheetPr>
  <dimension ref="B3:F75"/>
  <sheetViews>
    <sheetView workbookViewId="0">
      <selection activeCell="E16" sqref="E16"/>
    </sheetView>
  </sheetViews>
  <sheetFormatPr defaultRowHeight="15" x14ac:dyDescent="0.25"/>
  <cols>
    <col min="1" max="1" width="1.85546875" customWidth="1"/>
    <col min="2" max="2" width="33.85546875" customWidth="1"/>
    <col min="3" max="6" width="14" customWidth="1"/>
    <col min="7" max="7" width="9.140625" customWidth="1"/>
    <col min="8" max="8" width="15" customWidth="1"/>
    <col min="9" max="9" width="9.28515625" customWidth="1"/>
    <col min="10" max="10" width="15.7109375" customWidth="1"/>
    <col min="11" max="11" width="9.140625" customWidth="1"/>
    <col min="12" max="12" width="0" hidden="1" customWidth="1"/>
    <col min="13" max="15" width="9.140625" customWidth="1"/>
    <col min="16" max="16" width="0" hidden="1" customWidth="1"/>
  </cols>
  <sheetData>
    <row r="3" spans="2:6" ht="9.9499999999999993" customHeight="1" x14ac:dyDescent="0.25">
      <c r="B3" s="182"/>
      <c r="C3" s="182"/>
      <c r="D3" s="182"/>
      <c r="E3" s="182"/>
      <c r="F3" s="182"/>
    </row>
    <row r="4" spans="2:6" ht="9.9499999999999993" customHeight="1" x14ac:dyDescent="0.25">
      <c r="B4" s="92"/>
      <c r="C4" s="9" t="s">
        <v>88</v>
      </c>
      <c r="D4" s="9" t="s">
        <v>89</v>
      </c>
      <c r="E4" s="9" t="s">
        <v>90</v>
      </c>
      <c r="F4" s="8" t="s">
        <v>91</v>
      </c>
    </row>
    <row r="5" spans="2:6" ht="11.25" customHeight="1" x14ac:dyDescent="0.25">
      <c r="B5" s="103"/>
      <c r="C5" s="137"/>
      <c r="D5" s="137"/>
      <c r="E5" s="438" t="s">
        <v>215</v>
      </c>
      <c r="F5" s="439"/>
    </row>
    <row r="6" spans="2:6" ht="9.9499999999999993" customHeight="1" x14ac:dyDescent="0.25">
      <c r="B6" s="103"/>
      <c r="C6" s="137"/>
      <c r="D6" s="7" t="s">
        <v>44</v>
      </c>
      <c r="E6" s="137"/>
      <c r="F6" s="138"/>
    </row>
    <row r="7" spans="2:6" ht="9.9499999999999993" hidden="1" customHeight="1" x14ac:dyDescent="0.25">
      <c r="B7" s="87"/>
      <c r="C7" s="16" t="s">
        <v>216</v>
      </c>
      <c r="D7" s="7" t="s">
        <v>217</v>
      </c>
      <c r="E7" s="7"/>
      <c r="F7" s="110"/>
    </row>
    <row r="8" spans="2:6" ht="11.25" customHeight="1" x14ac:dyDescent="0.25">
      <c r="B8" s="91" t="s">
        <v>218</v>
      </c>
      <c r="C8" s="16" t="s">
        <v>219</v>
      </c>
      <c r="D8" s="7" t="s">
        <v>219</v>
      </c>
      <c r="E8" s="7" t="s">
        <v>220</v>
      </c>
      <c r="F8" s="110" t="s">
        <v>221</v>
      </c>
    </row>
    <row r="9" spans="2:6" ht="10.5" customHeight="1" x14ac:dyDescent="0.25">
      <c r="B9" s="86"/>
      <c r="C9" s="188">
        <v>45107</v>
      </c>
      <c r="D9" s="188">
        <v>45473</v>
      </c>
      <c r="E9" s="188" t="s">
        <v>222</v>
      </c>
      <c r="F9" s="102" t="s">
        <v>222</v>
      </c>
    </row>
    <row r="10" spans="2:6" ht="9.9499999999999993" customHeight="1" x14ac:dyDescent="0.25">
      <c r="B10" s="99"/>
      <c r="C10" s="183"/>
      <c r="D10" s="183"/>
      <c r="E10" s="183"/>
      <c r="F10" s="199"/>
    </row>
    <row r="11" spans="2:6" ht="12" customHeight="1" x14ac:dyDescent="0.25">
      <c r="B11" s="99" t="s">
        <v>300</v>
      </c>
      <c r="C11" s="181">
        <v>0</v>
      </c>
      <c r="D11" s="181">
        <v>0</v>
      </c>
      <c r="E11" s="181">
        <v>0</v>
      </c>
      <c r="F11" s="101">
        <v>0</v>
      </c>
    </row>
    <row r="12" spans="2:6" ht="9.9499999999999993" customHeight="1" x14ac:dyDescent="0.25">
      <c r="B12" s="201"/>
      <c r="C12" s="181"/>
      <c r="D12" s="181"/>
      <c r="E12" s="181"/>
      <c r="F12" s="101"/>
    </row>
    <row r="13" spans="2:6" ht="9.9499999999999993" customHeight="1" x14ac:dyDescent="0.25">
      <c r="B13" s="201"/>
      <c r="C13" s="181"/>
      <c r="D13" s="181"/>
      <c r="E13" s="181"/>
      <c r="F13" s="101"/>
    </row>
    <row r="14" spans="2:6" ht="9.9499999999999993" customHeight="1" x14ac:dyDescent="0.25">
      <c r="B14" s="201"/>
      <c r="C14" s="181"/>
      <c r="D14" s="181"/>
      <c r="E14" s="181"/>
      <c r="F14" s="101"/>
    </row>
    <row r="15" spans="2:6" ht="9.9499999999999993" customHeight="1" x14ac:dyDescent="0.25">
      <c r="B15" s="201"/>
      <c r="C15" s="181"/>
      <c r="D15" s="181"/>
      <c r="E15" s="181"/>
      <c r="F15" s="101"/>
    </row>
    <row r="16" spans="2:6" ht="9.9499999999999993" customHeight="1" x14ac:dyDescent="0.25">
      <c r="B16" s="201"/>
      <c r="C16" s="181"/>
      <c r="D16" s="181"/>
      <c r="E16" s="181"/>
      <c r="F16" s="101"/>
    </row>
    <row r="17" spans="2:6" ht="9.9499999999999993" customHeight="1" x14ac:dyDescent="0.25">
      <c r="B17" s="201"/>
      <c r="C17" s="181"/>
      <c r="D17" s="181"/>
      <c r="E17" s="181"/>
      <c r="F17" s="101"/>
    </row>
    <row r="18" spans="2:6" s="324" customFormat="1" ht="12" customHeight="1" x14ac:dyDescent="0.2">
      <c r="B18" s="38" t="s">
        <v>253</v>
      </c>
      <c r="C18" s="185"/>
      <c r="D18" s="185">
        <f>SUM(D11:D17)</f>
        <v>0</v>
      </c>
      <c r="E18" s="185">
        <f>SUM(E11:E17)</f>
        <v>0</v>
      </c>
      <c r="F18" s="100">
        <f>SUM(F11:F17)</f>
        <v>0</v>
      </c>
    </row>
    <row r="19" spans="2:6" ht="12" customHeight="1" x14ac:dyDescent="0.25">
      <c r="B19" s="201" t="s">
        <v>301</v>
      </c>
      <c r="C19" s="181"/>
      <c r="D19" s="181"/>
      <c r="E19" s="181"/>
      <c r="F19" s="101"/>
    </row>
    <row r="20" spans="2:6" ht="12" customHeight="1" x14ac:dyDescent="0.25">
      <c r="B20" s="201" t="s">
        <v>302</v>
      </c>
      <c r="C20" s="181"/>
      <c r="D20" s="181">
        <v>50000</v>
      </c>
      <c r="E20" s="181"/>
      <c r="F20" s="101">
        <v>0</v>
      </c>
    </row>
    <row r="21" spans="2:6" ht="9.9499999999999993" customHeight="1" x14ac:dyDescent="0.25">
      <c r="B21" s="201"/>
      <c r="C21" s="181"/>
      <c r="D21" s="181"/>
      <c r="E21" s="181"/>
      <c r="F21" s="101"/>
    </row>
    <row r="22" spans="2:6" ht="9.9499999999999993" customHeight="1" x14ac:dyDescent="0.25">
      <c r="B22" s="201"/>
      <c r="C22" s="181"/>
      <c r="D22" s="181"/>
      <c r="E22" s="181"/>
      <c r="F22" s="101"/>
    </row>
    <row r="23" spans="2:6" ht="9.9499999999999993" customHeight="1" x14ac:dyDescent="0.25">
      <c r="B23" s="201"/>
      <c r="C23" s="181"/>
      <c r="D23" s="181"/>
      <c r="E23" s="181"/>
      <c r="F23" s="101"/>
    </row>
    <row r="24" spans="2:6" ht="9.9499999999999993" customHeight="1" x14ac:dyDescent="0.25">
      <c r="B24" s="201"/>
      <c r="C24" s="181"/>
      <c r="D24" s="181"/>
      <c r="E24" s="181"/>
      <c r="F24" s="101"/>
    </row>
    <row r="25" spans="2:6" ht="9.9499999999999993" customHeight="1" x14ac:dyDescent="0.25">
      <c r="B25" s="200"/>
      <c r="C25" s="197"/>
      <c r="D25" s="197"/>
      <c r="E25" s="197"/>
      <c r="F25" s="85"/>
    </row>
    <row r="26" spans="2:6" ht="12" customHeight="1" x14ac:dyDescent="0.25">
      <c r="B26" s="94" t="s">
        <v>257</v>
      </c>
      <c r="C26" s="197">
        <v>250000</v>
      </c>
      <c r="D26" s="197">
        <f>C49</f>
        <v>250000</v>
      </c>
      <c r="E26" s="197">
        <f>SUM(D49)</f>
        <v>100000</v>
      </c>
      <c r="F26" s="101">
        <f>E26</f>
        <v>100000</v>
      </c>
    </row>
    <row r="27" spans="2:6" ht="12" customHeight="1" x14ac:dyDescent="0.25">
      <c r="B27" s="202"/>
      <c r="C27" s="183"/>
      <c r="D27" s="183"/>
      <c r="E27" s="183"/>
      <c r="F27" s="199"/>
    </row>
    <row r="28" spans="2:6" ht="12" customHeight="1" x14ac:dyDescent="0.25">
      <c r="B28" s="201" t="s">
        <v>303</v>
      </c>
      <c r="C28" s="181"/>
      <c r="D28" s="181"/>
      <c r="E28" s="181"/>
      <c r="F28" s="101"/>
    </row>
    <row r="29" spans="2:6" ht="12" customHeight="1" x14ac:dyDescent="0.25">
      <c r="B29" s="201" t="s">
        <v>304</v>
      </c>
      <c r="C29" s="181"/>
      <c r="D29" s="181"/>
      <c r="E29" s="181"/>
      <c r="F29" s="101"/>
    </row>
    <row r="30" spans="2:6" ht="12" customHeight="1" x14ac:dyDescent="0.25">
      <c r="B30" s="201"/>
      <c r="C30" s="181"/>
      <c r="D30" s="181"/>
      <c r="E30" s="181"/>
      <c r="F30" s="101"/>
    </row>
    <row r="31" spans="2:6" ht="12" customHeight="1" x14ac:dyDescent="0.25">
      <c r="B31" s="201" t="s">
        <v>260</v>
      </c>
      <c r="C31" s="199">
        <f>SUM(C26:C30)</f>
        <v>250000</v>
      </c>
      <c r="D31" s="199">
        <f>SUM(D26:D30)</f>
        <v>250000</v>
      </c>
      <c r="E31" s="199">
        <f>SUM(E26:E30)</f>
        <v>100000</v>
      </c>
      <c r="F31" s="199">
        <f>SUM(F26:F30)</f>
        <v>100000</v>
      </c>
    </row>
    <row r="32" spans="2:6" ht="12" customHeight="1" x14ac:dyDescent="0.25">
      <c r="B32" s="200"/>
      <c r="C32" s="194"/>
      <c r="D32" s="194"/>
      <c r="E32" s="194"/>
      <c r="F32" s="84"/>
    </row>
    <row r="33" spans="2:6" ht="13.5" customHeight="1" thickBot="1" x14ac:dyDescent="0.3">
      <c r="B33" s="93" t="s">
        <v>305</v>
      </c>
      <c r="C33" s="195">
        <f>C31+C20</f>
        <v>250000</v>
      </c>
      <c r="D33" s="195">
        <f>D31+D20</f>
        <v>300000</v>
      </c>
      <c r="E33" s="195">
        <f>E31+E18+E20</f>
        <v>100000</v>
      </c>
      <c r="F33" s="195">
        <f>F31+F18+F20</f>
        <v>100000</v>
      </c>
    </row>
    <row r="34" spans="2:6" ht="9.9499999999999993" customHeight="1" thickTop="1" x14ac:dyDescent="0.25">
      <c r="B34" s="200"/>
      <c r="C34" s="197"/>
      <c r="D34" s="197"/>
      <c r="E34" s="197"/>
      <c r="F34" s="85"/>
    </row>
    <row r="35" spans="2:6" ht="11.25" customHeight="1" x14ac:dyDescent="0.25">
      <c r="B35" s="11" t="s">
        <v>306</v>
      </c>
      <c r="C35" s="181"/>
      <c r="D35" s="181"/>
      <c r="E35" s="181"/>
      <c r="F35" s="101"/>
    </row>
    <row r="36" spans="2:6" ht="12" customHeight="1" x14ac:dyDescent="0.25">
      <c r="B36" s="201" t="s">
        <v>52</v>
      </c>
      <c r="C36" s="181"/>
      <c r="D36" s="181"/>
      <c r="E36" s="181"/>
      <c r="F36" s="101"/>
    </row>
    <row r="37" spans="2:6" ht="12" customHeight="1" x14ac:dyDescent="0.25">
      <c r="B37" s="201" t="s">
        <v>307</v>
      </c>
      <c r="C37" s="181"/>
      <c r="D37" s="181"/>
      <c r="E37" s="181"/>
      <c r="F37" s="101"/>
    </row>
    <row r="38" spans="2:6" ht="12" customHeight="1" x14ac:dyDescent="0.25">
      <c r="B38" s="201" t="s">
        <v>269</v>
      </c>
      <c r="C38" s="181">
        <v>0</v>
      </c>
      <c r="D38" s="181"/>
      <c r="E38" s="181"/>
      <c r="F38" s="101"/>
    </row>
    <row r="39" spans="2:6" ht="12" customHeight="1" x14ac:dyDescent="0.25">
      <c r="B39" s="201" t="s">
        <v>270</v>
      </c>
      <c r="C39" s="181">
        <v>0</v>
      </c>
      <c r="D39" s="181"/>
      <c r="E39" s="181"/>
      <c r="F39" s="101"/>
    </row>
    <row r="40" spans="2:6" ht="12" customHeight="1" x14ac:dyDescent="0.25">
      <c r="B40" s="201" t="s">
        <v>271</v>
      </c>
      <c r="C40" s="181">
        <v>0</v>
      </c>
      <c r="D40" s="181">
        <v>200000</v>
      </c>
      <c r="E40" s="181"/>
      <c r="F40" s="101">
        <v>75000</v>
      </c>
    </row>
    <row r="41" spans="2:6" ht="12" customHeight="1" x14ac:dyDescent="0.25">
      <c r="B41" s="201" t="s">
        <v>272</v>
      </c>
      <c r="C41" s="181">
        <v>0</v>
      </c>
      <c r="D41" s="181"/>
      <c r="E41" s="181">
        <v>0</v>
      </c>
      <c r="F41" s="101">
        <v>0</v>
      </c>
    </row>
    <row r="42" spans="2:6" s="324" customFormat="1" ht="12" customHeight="1" x14ac:dyDescent="0.2">
      <c r="B42" s="38" t="s">
        <v>253</v>
      </c>
      <c r="C42" s="185">
        <f>SUM(C38:C41)</f>
        <v>0</v>
      </c>
      <c r="D42" s="185">
        <f>SUM(D38:D41)</f>
        <v>200000</v>
      </c>
      <c r="E42" s="185">
        <f>SUM(E38:E41)</f>
        <v>0</v>
      </c>
      <c r="F42" s="100">
        <f>SUM(F38:F41)</f>
        <v>75000</v>
      </c>
    </row>
    <row r="43" spans="2:6" ht="9.9499999999999993" customHeight="1" x14ac:dyDescent="0.25">
      <c r="B43" s="201"/>
      <c r="C43" s="181"/>
      <c r="D43" s="181"/>
      <c r="E43" s="181"/>
      <c r="F43" s="101"/>
    </row>
    <row r="44" spans="2:6" ht="12" customHeight="1" x14ac:dyDescent="0.25">
      <c r="B44" s="193" t="s">
        <v>308</v>
      </c>
      <c r="C44" s="199"/>
      <c r="D44" s="199"/>
      <c r="E44" s="199"/>
      <c r="F44" s="199"/>
    </row>
    <row r="45" spans="2:6" ht="12" customHeight="1" x14ac:dyDescent="0.25">
      <c r="B45" s="200" t="s">
        <v>309</v>
      </c>
      <c r="C45" s="194"/>
      <c r="D45" s="194"/>
      <c r="E45" s="194"/>
      <c r="F45" s="84"/>
    </row>
    <row r="46" spans="2:6" ht="12" customHeight="1" x14ac:dyDescent="0.25">
      <c r="B46" s="201" t="s">
        <v>310</v>
      </c>
      <c r="C46" s="181"/>
      <c r="D46" s="181"/>
      <c r="E46" s="181"/>
      <c r="F46" s="101"/>
    </row>
    <row r="47" spans="2:6" ht="12" customHeight="1" x14ac:dyDescent="0.25">
      <c r="B47" s="201" t="s">
        <v>287</v>
      </c>
      <c r="C47" s="181"/>
      <c r="D47" s="181"/>
      <c r="E47" s="181"/>
      <c r="F47" s="101"/>
    </row>
    <row r="48" spans="2:6" ht="9.9499999999999993" customHeight="1" x14ac:dyDescent="0.25">
      <c r="B48" s="201"/>
      <c r="C48" s="181"/>
      <c r="D48" s="181"/>
      <c r="E48" s="181"/>
      <c r="F48" s="101"/>
    </row>
    <row r="49" spans="2:6" s="322" customFormat="1" ht="12" customHeight="1" x14ac:dyDescent="0.2">
      <c r="B49" s="83" t="s">
        <v>311</v>
      </c>
      <c r="C49" s="186">
        <f>C33-C42</f>
        <v>250000</v>
      </c>
      <c r="D49" s="186">
        <f>D33-D42</f>
        <v>100000</v>
      </c>
      <c r="E49" s="186">
        <f>E33-E42</f>
        <v>100000</v>
      </c>
      <c r="F49" s="82">
        <f>F33-F42</f>
        <v>25000</v>
      </c>
    </row>
    <row r="50" spans="2:6" ht="9.9499999999999993" customHeight="1" x14ac:dyDescent="0.25">
      <c r="B50" s="201"/>
      <c r="C50" s="181"/>
      <c r="D50" s="181"/>
      <c r="E50" s="181"/>
      <c r="F50" s="101"/>
    </row>
    <row r="51" spans="2:6" ht="9.9499999999999993" customHeight="1" x14ac:dyDescent="0.25">
      <c r="B51" s="200"/>
      <c r="C51" s="197"/>
      <c r="D51" s="197"/>
      <c r="E51" s="197"/>
      <c r="F51" s="85"/>
    </row>
    <row r="52" spans="2:6" s="340" customFormat="1" ht="13.5" customHeight="1" thickBot="1" x14ac:dyDescent="0.3">
      <c r="B52" s="81" t="s">
        <v>312</v>
      </c>
      <c r="C52" s="88">
        <f>C49+C42</f>
        <v>250000</v>
      </c>
      <c r="D52" s="88">
        <f>D49+D42</f>
        <v>300000</v>
      </c>
      <c r="E52" s="88">
        <f>E49+E42</f>
        <v>100000</v>
      </c>
      <c r="F52" s="80">
        <f>F49+F42</f>
        <v>100000</v>
      </c>
    </row>
    <row r="53" spans="2:6" ht="9.9499999999999993" customHeight="1" thickTop="1" x14ac:dyDescent="0.25">
      <c r="B53" s="329"/>
      <c r="C53" s="329"/>
      <c r="D53" s="329"/>
      <c r="E53" s="329"/>
      <c r="F53" s="329"/>
    </row>
    <row r="54" spans="2:6" ht="9.9499999999999993" customHeight="1" x14ac:dyDescent="0.25">
      <c r="B54" s="329"/>
      <c r="C54" s="329"/>
      <c r="D54" s="329"/>
      <c r="E54" s="329"/>
      <c r="F54" s="329"/>
    </row>
    <row r="55" spans="2:6" ht="9.9499999999999993" customHeight="1" x14ac:dyDescent="0.25">
      <c r="B55" s="329"/>
      <c r="C55" s="329"/>
      <c r="D55" s="329"/>
      <c r="E55" s="329"/>
      <c r="F55" s="329"/>
    </row>
    <row r="56" spans="2:6" ht="12" customHeight="1" x14ac:dyDescent="0.25">
      <c r="B56" s="444" t="s">
        <v>82</v>
      </c>
      <c r="C56" s="444"/>
      <c r="D56" s="444"/>
      <c r="E56" s="444"/>
      <c r="F56" s="444"/>
    </row>
    <row r="57" spans="2:6" ht="9.9499999999999993" customHeight="1" x14ac:dyDescent="0.25">
      <c r="B57" s="329"/>
      <c r="C57" s="440" t="s">
        <v>83</v>
      </c>
      <c r="D57" s="440"/>
      <c r="E57" s="329"/>
      <c r="F57" s="329"/>
    </row>
    <row r="58" spans="2:6" ht="9.9499999999999993" customHeight="1" x14ac:dyDescent="0.25">
      <c r="B58" s="329"/>
      <c r="C58" s="435"/>
      <c r="D58" s="435"/>
      <c r="E58" s="329"/>
      <c r="F58" s="329"/>
    </row>
    <row r="59" spans="2:6" ht="9.9499999999999993" customHeight="1" x14ac:dyDescent="0.25">
      <c r="B59" s="315"/>
      <c r="C59" s="329"/>
      <c r="D59" s="329"/>
      <c r="E59" s="329"/>
      <c r="F59" s="329"/>
    </row>
    <row r="60" spans="2:6" ht="13.5" customHeight="1" x14ac:dyDescent="0.25">
      <c r="B60" s="341"/>
      <c r="C60" s="342" t="s">
        <v>313</v>
      </c>
      <c r="D60" s="180" t="s">
        <v>314</v>
      </c>
      <c r="E60" s="329"/>
      <c r="F60" s="329"/>
    </row>
    <row r="61" spans="2:6" ht="9.9499999999999993" customHeight="1" x14ac:dyDescent="0.25">
      <c r="B61" s="329"/>
      <c r="C61" s="329"/>
      <c r="D61" s="329"/>
      <c r="E61" s="329"/>
      <c r="F61" s="329"/>
    </row>
    <row r="62" spans="2:6" ht="9.9499999999999993" customHeight="1" x14ac:dyDescent="0.25">
      <c r="B62" s="329"/>
      <c r="C62" s="329"/>
      <c r="D62" s="329"/>
      <c r="E62" s="315"/>
      <c r="F62" s="315" t="s">
        <v>315</v>
      </c>
    </row>
    <row r="63" spans="2:6" ht="9.9499999999999993" customHeight="1" x14ac:dyDescent="0.25">
      <c r="B63" s="329"/>
      <c r="C63" s="329"/>
      <c r="D63" s="329"/>
      <c r="E63" s="329"/>
      <c r="F63" s="315" t="s">
        <v>316</v>
      </c>
    </row>
    <row r="64" spans="2:6" ht="9.9499999999999993" customHeight="1" x14ac:dyDescent="0.25">
      <c r="B64" s="329"/>
      <c r="C64" s="329"/>
      <c r="D64" s="329"/>
      <c r="E64" s="329"/>
    </row>
    <row r="65" spans="6:6" ht="9.9499999999999993" customHeight="1" x14ac:dyDescent="0.25">
      <c r="F65" s="321"/>
    </row>
    <row r="66" spans="6:6" ht="9.9499999999999993" customHeight="1" x14ac:dyDescent="0.25"/>
    <row r="70" spans="6:6" ht="12.75" customHeight="1" x14ac:dyDescent="0.25"/>
    <row r="75" spans="6:6" ht="12.75" customHeight="1" x14ac:dyDescent="0.25"/>
  </sheetData>
  <mergeCells count="4">
    <mergeCell ref="E5:F5"/>
    <mergeCell ref="B56:F56"/>
    <mergeCell ref="C57:D57"/>
    <mergeCell ref="C58:D58"/>
  </mergeCells>
  <pageMargins left="0.5" right="0.5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A0F6-06BC-4046-AAC5-147B94A0C15B}">
  <sheetPr>
    <tabColor rgb="FF92D050"/>
    <pageSetUpPr fitToPage="1"/>
  </sheetPr>
  <dimension ref="B3:F68"/>
  <sheetViews>
    <sheetView topLeftCell="A4" workbookViewId="0">
      <selection activeCell="E16" sqref="E16"/>
    </sheetView>
  </sheetViews>
  <sheetFormatPr defaultRowHeight="15" x14ac:dyDescent="0.25"/>
  <cols>
    <col min="1" max="1" width="3.140625" customWidth="1"/>
    <col min="2" max="2" width="34.5703125" customWidth="1"/>
    <col min="3" max="6" width="14" customWidth="1"/>
    <col min="7" max="7" width="9.140625" customWidth="1"/>
    <col min="8" max="8" width="15" customWidth="1"/>
    <col min="9" max="9" width="9.28515625" customWidth="1"/>
    <col min="10" max="10" width="15.7109375" customWidth="1"/>
    <col min="11" max="11" width="9.140625" customWidth="1"/>
    <col min="12" max="12" width="0" hidden="1" customWidth="1"/>
    <col min="13" max="15" width="9.140625" customWidth="1"/>
    <col min="16" max="16" width="0" hidden="1" customWidth="1"/>
  </cols>
  <sheetData>
    <row r="3" spans="2:6" ht="9.9499999999999993" customHeight="1" x14ac:dyDescent="0.25">
      <c r="B3" s="182"/>
      <c r="C3" s="182"/>
      <c r="D3" s="182"/>
      <c r="E3" s="182"/>
      <c r="F3" s="182"/>
    </row>
    <row r="4" spans="2:6" ht="9.9499999999999993" customHeight="1" x14ac:dyDescent="0.25">
      <c r="B4" s="92"/>
      <c r="C4" s="9" t="s">
        <v>88</v>
      </c>
      <c r="D4" s="9" t="s">
        <v>89</v>
      </c>
      <c r="E4" s="9" t="s">
        <v>90</v>
      </c>
      <c r="F4" s="8" t="s">
        <v>91</v>
      </c>
    </row>
    <row r="5" spans="2:6" ht="9.9499999999999993" customHeight="1" x14ac:dyDescent="0.25">
      <c r="B5" s="103"/>
      <c r="C5" s="137"/>
      <c r="D5" s="137"/>
      <c r="E5" s="438" t="s">
        <v>215</v>
      </c>
      <c r="F5" s="439"/>
    </row>
    <row r="6" spans="2:6" ht="9.9499999999999993" customHeight="1" x14ac:dyDescent="0.25">
      <c r="B6" s="103"/>
      <c r="C6" s="137"/>
      <c r="D6" s="7" t="s">
        <v>44</v>
      </c>
      <c r="E6" s="137"/>
      <c r="F6" s="138"/>
    </row>
    <row r="7" spans="2:6" ht="9.9499999999999993" hidden="1" customHeight="1" x14ac:dyDescent="0.25">
      <c r="B7" s="87"/>
      <c r="C7" s="16" t="s">
        <v>216</v>
      </c>
      <c r="D7" s="7" t="s">
        <v>217</v>
      </c>
      <c r="E7" s="7"/>
      <c r="F7" s="110"/>
    </row>
    <row r="8" spans="2:6" ht="11.25" customHeight="1" x14ac:dyDescent="0.25">
      <c r="B8" s="91" t="s">
        <v>218</v>
      </c>
      <c r="C8" s="16" t="s">
        <v>219</v>
      </c>
      <c r="D8" s="7" t="s">
        <v>219</v>
      </c>
      <c r="E8" s="7" t="s">
        <v>220</v>
      </c>
      <c r="F8" s="110" t="s">
        <v>221</v>
      </c>
    </row>
    <row r="9" spans="2:6" ht="10.5" customHeight="1" x14ac:dyDescent="0.25">
      <c r="B9" s="86"/>
      <c r="C9" s="188">
        <v>45107</v>
      </c>
      <c r="D9" s="188">
        <v>45473</v>
      </c>
      <c r="E9" s="188" t="s">
        <v>222</v>
      </c>
      <c r="F9" s="102" t="s">
        <v>222</v>
      </c>
    </row>
    <row r="10" spans="2:6" ht="12" customHeight="1" x14ac:dyDescent="0.25">
      <c r="B10" s="99" t="s">
        <v>235</v>
      </c>
      <c r="C10" s="276"/>
      <c r="D10" s="276"/>
      <c r="E10" s="276"/>
      <c r="F10" s="277"/>
    </row>
    <row r="11" spans="2:6" ht="12" customHeight="1" x14ac:dyDescent="0.25">
      <c r="B11" s="201" t="s">
        <v>317</v>
      </c>
      <c r="C11" s="278">
        <v>639262</v>
      </c>
      <c r="D11" s="278">
        <v>574635</v>
      </c>
      <c r="E11" s="278">
        <v>644000</v>
      </c>
      <c r="F11" s="279">
        <v>644000</v>
      </c>
    </row>
    <row r="12" spans="2:6" ht="9.9499999999999993" customHeight="1" x14ac:dyDescent="0.25">
      <c r="B12" s="201"/>
      <c r="C12" s="278"/>
      <c r="D12" s="278"/>
      <c r="E12" s="278"/>
      <c r="F12" s="279"/>
    </row>
    <row r="13" spans="2:6" ht="9.9499999999999993" customHeight="1" x14ac:dyDescent="0.25">
      <c r="B13" s="201"/>
      <c r="C13" s="278"/>
      <c r="D13" s="278"/>
      <c r="E13" s="278"/>
      <c r="F13" s="279"/>
    </row>
    <row r="14" spans="2:6" ht="9.9499999999999993" customHeight="1" x14ac:dyDescent="0.25">
      <c r="B14" s="201"/>
      <c r="C14" s="278"/>
      <c r="D14" s="278"/>
      <c r="E14" s="278"/>
      <c r="F14" s="279"/>
    </row>
    <row r="15" spans="2:6" ht="9.9499999999999993" customHeight="1" x14ac:dyDescent="0.25">
      <c r="B15" s="201"/>
      <c r="C15" s="278"/>
      <c r="D15" s="278"/>
      <c r="E15" s="278"/>
      <c r="F15" s="277"/>
    </row>
    <row r="16" spans="2:6" ht="9.9499999999999993" customHeight="1" x14ac:dyDescent="0.25">
      <c r="B16" s="201"/>
      <c r="C16" s="278"/>
      <c r="D16" s="278"/>
      <c r="E16" s="278"/>
      <c r="F16" s="279"/>
    </row>
    <row r="17" spans="2:6" ht="9.9499999999999993" customHeight="1" x14ac:dyDescent="0.25">
      <c r="B17" s="201"/>
      <c r="C17" s="278"/>
      <c r="D17" s="278"/>
      <c r="E17" s="278"/>
      <c r="F17" s="279"/>
    </row>
    <row r="18" spans="2:6" s="324" customFormat="1" ht="12" customHeight="1" x14ac:dyDescent="0.2">
      <c r="B18" s="38" t="s">
        <v>253</v>
      </c>
      <c r="C18" s="289">
        <f>SUM(C11:C17)</f>
        <v>639262</v>
      </c>
      <c r="D18" s="289">
        <f>SUM(D11:D17)</f>
        <v>574635</v>
      </c>
      <c r="E18" s="289">
        <f>SUM(E11:E17)</f>
        <v>644000</v>
      </c>
      <c r="F18" s="281">
        <f>SUM(F11:F17)</f>
        <v>644000</v>
      </c>
    </row>
    <row r="19" spans="2:6" ht="12" customHeight="1" x14ac:dyDescent="0.25">
      <c r="B19" s="201" t="s">
        <v>301</v>
      </c>
      <c r="C19" s="278"/>
      <c r="D19" s="278"/>
      <c r="E19" s="278"/>
      <c r="F19" s="279"/>
    </row>
    <row r="20" spans="2:6" ht="12" customHeight="1" x14ac:dyDescent="0.25">
      <c r="B20" s="201" t="s">
        <v>302</v>
      </c>
      <c r="C20" s="278"/>
      <c r="D20" s="278"/>
      <c r="E20" s="278"/>
      <c r="F20" s="279"/>
    </row>
    <row r="21" spans="2:6" ht="9.9499999999999993" customHeight="1" x14ac:dyDescent="0.25">
      <c r="B21" s="201"/>
      <c r="C21" s="278"/>
      <c r="D21" s="278"/>
      <c r="E21" s="278"/>
      <c r="F21" s="279"/>
    </row>
    <row r="22" spans="2:6" ht="9.9499999999999993" customHeight="1" x14ac:dyDescent="0.25">
      <c r="B22" s="201"/>
      <c r="C22" s="278"/>
      <c r="D22" s="278"/>
      <c r="E22" s="278"/>
      <c r="F22" s="279"/>
    </row>
    <row r="23" spans="2:6" ht="9.9499999999999993" customHeight="1" x14ac:dyDescent="0.25">
      <c r="B23" s="201"/>
      <c r="C23" s="278"/>
      <c r="D23" s="278"/>
      <c r="E23" s="278"/>
      <c r="F23" s="279"/>
    </row>
    <row r="24" spans="2:6" ht="9.75" customHeight="1" x14ac:dyDescent="0.25">
      <c r="B24" s="201"/>
      <c r="C24" s="278"/>
      <c r="D24" s="278"/>
      <c r="E24" s="278"/>
      <c r="F24" s="279"/>
    </row>
    <row r="25" spans="2:6" ht="9.9499999999999993" customHeight="1" x14ac:dyDescent="0.25">
      <c r="B25" s="200"/>
      <c r="C25" s="384"/>
      <c r="D25" s="384"/>
      <c r="E25" s="384"/>
      <c r="F25" s="385"/>
    </row>
    <row r="26" spans="2:6" ht="12" customHeight="1" x14ac:dyDescent="0.25">
      <c r="B26" s="94" t="s">
        <v>257</v>
      </c>
      <c r="C26" s="384">
        <v>990639</v>
      </c>
      <c r="D26" s="384">
        <f>C54</f>
        <v>844157</v>
      </c>
      <c r="E26" s="384">
        <f>D54</f>
        <v>578983</v>
      </c>
      <c r="F26" s="385">
        <f>E26</f>
        <v>578983</v>
      </c>
    </row>
    <row r="27" spans="2:6" ht="12" customHeight="1" x14ac:dyDescent="0.25">
      <c r="B27" s="202"/>
      <c r="C27" s="276"/>
      <c r="D27" s="276"/>
      <c r="E27" s="276"/>
      <c r="F27" s="277"/>
    </row>
    <row r="28" spans="2:6" ht="12" customHeight="1" x14ac:dyDescent="0.25">
      <c r="B28" s="201" t="s">
        <v>303</v>
      </c>
      <c r="C28" s="278"/>
      <c r="D28" s="278"/>
      <c r="E28" s="278"/>
      <c r="F28" s="277"/>
    </row>
    <row r="29" spans="2:6" ht="12" customHeight="1" x14ac:dyDescent="0.25">
      <c r="B29" s="201" t="s">
        <v>304</v>
      </c>
      <c r="C29" s="278"/>
      <c r="D29" s="278"/>
      <c r="E29" s="278"/>
      <c r="F29" s="279"/>
    </row>
    <row r="30" spans="2:6" ht="12" customHeight="1" x14ac:dyDescent="0.25">
      <c r="B30" s="201"/>
      <c r="C30" s="278"/>
      <c r="D30" s="278"/>
      <c r="E30" s="278"/>
      <c r="F30" s="279"/>
    </row>
    <row r="31" spans="2:6" ht="12" customHeight="1" x14ac:dyDescent="0.25">
      <c r="B31" s="201" t="s">
        <v>260</v>
      </c>
      <c r="C31" s="277">
        <f>SUM(C26:C30)</f>
        <v>990639</v>
      </c>
      <c r="D31" s="277">
        <f t="shared" ref="D31:E31" si="0">SUM(D26:D30)</f>
        <v>844157</v>
      </c>
      <c r="E31" s="277">
        <f t="shared" si="0"/>
        <v>578983</v>
      </c>
      <c r="F31" s="277">
        <f>SUM(F26:F30)</f>
        <v>578983</v>
      </c>
    </row>
    <row r="32" spans="2:6" ht="12" customHeight="1" x14ac:dyDescent="0.25">
      <c r="B32" s="200"/>
      <c r="C32" s="386"/>
      <c r="D32" s="386"/>
      <c r="E32" s="386"/>
      <c r="F32" s="387"/>
    </row>
    <row r="33" spans="2:6" s="340" customFormat="1" ht="15" customHeight="1" thickBot="1" x14ac:dyDescent="0.3">
      <c r="B33" s="79" t="s">
        <v>305</v>
      </c>
      <c r="C33" s="388">
        <f>C31+C18</f>
        <v>1629901</v>
      </c>
      <c r="D33" s="388">
        <f t="shared" ref="D33:E33" si="1">D31+D18</f>
        <v>1418792</v>
      </c>
      <c r="E33" s="388">
        <f t="shared" si="1"/>
        <v>1222983</v>
      </c>
      <c r="F33" s="388">
        <f t="shared" ref="F33" si="2">F31+F18</f>
        <v>1222983</v>
      </c>
    </row>
    <row r="34" spans="2:6" ht="9.9499999999999993" customHeight="1" thickTop="1" x14ac:dyDescent="0.25">
      <c r="B34" s="200"/>
      <c r="C34" s="389"/>
      <c r="D34" s="389"/>
      <c r="E34" s="389"/>
      <c r="F34" s="390"/>
    </row>
    <row r="35" spans="2:6" ht="11.25" customHeight="1" x14ac:dyDescent="0.25">
      <c r="B35" s="11" t="s">
        <v>306</v>
      </c>
      <c r="C35" s="391"/>
      <c r="D35" s="391"/>
      <c r="E35" s="391"/>
      <c r="F35" s="392"/>
    </row>
    <row r="36" spans="2:6" ht="12" customHeight="1" x14ac:dyDescent="0.25">
      <c r="B36" s="201" t="s">
        <v>52</v>
      </c>
      <c r="C36" s="278"/>
      <c r="D36" s="278"/>
      <c r="E36" s="278"/>
      <c r="F36" s="279"/>
    </row>
    <row r="37" spans="2:6" ht="12" customHeight="1" x14ac:dyDescent="0.25">
      <c r="B37" s="201" t="s">
        <v>307</v>
      </c>
      <c r="C37" s="278"/>
      <c r="D37" s="278"/>
      <c r="E37" s="278"/>
      <c r="F37" s="279"/>
    </row>
    <row r="38" spans="2:6" ht="12" customHeight="1" x14ac:dyDescent="0.25">
      <c r="B38" s="201" t="s">
        <v>269</v>
      </c>
      <c r="C38" s="278">
        <v>137891</v>
      </c>
      <c r="D38" s="278">
        <v>355000</v>
      </c>
      <c r="E38" s="278">
        <v>342000</v>
      </c>
      <c r="F38" s="279">
        <v>342000</v>
      </c>
    </row>
    <row r="39" spans="2:6" ht="12" customHeight="1" x14ac:dyDescent="0.25">
      <c r="B39" s="201" t="s">
        <v>270</v>
      </c>
      <c r="C39" s="278">
        <v>26678</v>
      </c>
      <c r="D39" s="278">
        <v>39174</v>
      </c>
      <c r="E39" s="278">
        <v>21446</v>
      </c>
      <c r="F39" s="279">
        <v>21446</v>
      </c>
    </row>
    <row r="40" spans="2:6" ht="12" customHeight="1" x14ac:dyDescent="0.25">
      <c r="B40" s="201" t="s">
        <v>271</v>
      </c>
      <c r="C40" s="278">
        <v>109826</v>
      </c>
      <c r="D40" s="278">
        <v>195635</v>
      </c>
      <c r="E40" s="278">
        <v>170040</v>
      </c>
      <c r="F40" s="279">
        <v>170040</v>
      </c>
    </row>
    <row r="41" spans="2:6" ht="12" customHeight="1" x14ac:dyDescent="0.25">
      <c r="B41" s="201" t="s">
        <v>272</v>
      </c>
      <c r="C41" s="278">
        <v>11349</v>
      </c>
      <c r="D41" s="278"/>
      <c r="E41" s="278">
        <v>10000</v>
      </c>
      <c r="F41" s="279">
        <v>10000</v>
      </c>
    </row>
    <row r="42" spans="2:6" ht="9.9499999999999993" customHeight="1" x14ac:dyDescent="0.25">
      <c r="B42" s="201"/>
      <c r="C42" s="278"/>
      <c r="D42" s="278"/>
      <c r="E42" s="278"/>
      <c r="F42" s="279"/>
    </row>
    <row r="43" spans="2:6" ht="9.9499999999999993" customHeight="1" x14ac:dyDescent="0.25">
      <c r="B43" s="201"/>
      <c r="C43" s="278"/>
      <c r="D43" s="278"/>
      <c r="E43" s="278"/>
      <c r="F43" s="279"/>
    </row>
    <row r="44" spans="2:6" s="324" customFormat="1" ht="12" customHeight="1" x14ac:dyDescent="0.2">
      <c r="B44" s="38" t="s">
        <v>253</v>
      </c>
      <c r="C44" s="289">
        <f>SUM(C38:C43)</f>
        <v>285744</v>
      </c>
      <c r="D44" s="289">
        <f>SUM(D38:D43)</f>
        <v>589809</v>
      </c>
      <c r="E44" s="289">
        <f>SUM(E38:E43)</f>
        <v>543486</v>
      </c>
      <c r="F44" s="281">
        <f>SUM(F38:F43)</f>
        <v>543486</v>
      </c>
    </row>
    <row r="45" spans="2:6" ht="12" customHeight="1" x14ac:dyDescent="0.25">
      <c r="B45" s="193" t="s">
        <v>308</v>
      </c>
      <c r="C45" s="277"/>
      <c r="D45" s="277"/>
      <c r="E45" s="277"/>
      <c r="F45" s="277"/>
    </row>
    <row r="46" spans="2:6" ht="12" customHeight="1" x14ac:dyDescent="0.25">
      <c r="B46" s="200" t="s">
        <v>309</v>
      </c>
      <c r="C46" s="393"/>
      <c r="D46" s="393"/>
      <c r="E46" s="393"/>
      <c r="F46" s="394"/>
    </row>
    <row r="47" spans="2:6" ht="12" customHeight="1" x14ac:dyDescent="0.25">
      <c r="B47" s="201" t="s">
        <v>310</v>
      </c>
      <c r="C47" s="278"/>
      <c r="D47" s="278"/>
      <c r="E47" s="278"/>
      <c r="F47" s="279"/>
    </row>
    <row r="48" spans="2:6" ht="12" customHeight="1" x14ac:dyDescent="0.25">
      <c r="B48" s="201" t="s">
        <v>287</v>
      </c>
      <c r="C48" s="278"/>
      <c r="D48" s="278"/>
      <c r="E48" s="278"/>
      <c r="F48" s="279"/>
    </row>
    <row r="49" spans="2:6" ht="14.25" customHeight="1" x14ac:dyDescent="0.25">
      <c r="B49" s="4" t="s">
        <v>318</v>
      </c>
      <c r="C49" s="278">
        <v>500000</v>
      </c>
      <c r="D49" s="278">
        <v>250000</v>
      </c>
      <c r="E49" s="278">
        <v>100000</v>
      </c>
      <c r="F49" s="279">
        <v>100000</v>
      </c>
    </row>
    <row r="50" spans="2:6" ht="9.75" customHeight="1" x14ac:dyDescent="0.25">
      <c r="B50" s="4"/>
      <c r="C50" s="278"/>
      <c r="D50" s="278"/>
      <c r="E50" s="278"/>
      <c r="F50" s="279"/>
    </row>
    <row r="51" spans="2:6" ht="14.25" customHeight="1" x14ac:dyDescent="0.25">
      <c r="B51" s="382" t="s">
        <v>319</v>
      </c>
      <c r="C51" s="375">
        <f>C44+C49</f>
        <v>785744</v>
      </c>
      <c r="D51" s="375">
        <f>D44+D49</f>
        <v>839809</v>
      </c>
      <c r="E51" s="375">
        <f>E44+E49</f>
        <v>643486</v>
      </c>
      <c r="F51" s="277">
        <f>F44+F49</f>
        <v>643486</v>
      </c>
    </row>
    <row r="52" spans="2:6" ht="9.9499999999999993" customHeight="1" x14ac:dyDescent="0.25">
      <c r="B52" s="4"/>
      <c r="C52" s="278"/>
      <c r="D52" s="278"/>
      <c r="E52" s="278"/>
      <c r="F52" s="279"/>
    </row>
    <row r="53" spans="2:6" ht="9.9499999999999993" customHeight="1" x14ac:dyDescent="0.25">
      <c r="B53" s="4"/>
      <c r="C53" s="278"/>
      <c r="D53" s="278"/>
      <c r="E53" s="278"/>
      <c r="F53" s="279"/>
    </row>
    <row r="54" spans="2:6" s="322" customFormat="1" ht="12" customHeight="1" x14ac:dyDescent="0.2">
      <c r="B54" s="382" t="s">
        <v>311</v>
      </c>
      <c r="C54" s="289">
        <f>C33-C51</f>
        <v>844157</v>
      </c>
      <c r="D54" s="289">
        <f>D33-D51</f>
        <v>578983</v>
      </c>
      <c r="E54" s="289">
        <f>E33-E51</f>
        <v>579497</v>
      </c>
      <c r="F54" s="395">
        <f>F33-F44-F49</f>
        <v>579497</v>
      </c>
    </row>
    <row r="55" spans="2:6" ht="9.9499999999999993" customHeight="1" x14ac:dyDescent="0.25">
      <c r="B55" s="4"/>
      <c r="C55" s="278"/>
      <c r="D55" s="278"/>
      <c r="E55" s="278"/>
      <c r="F55" s="279"/>
    </row>
    <row r="56" spans="2:6" ht="9.9499999999999993" customHeight="1" x14ac:dyDescent="0.25">
      <c r="B56" s="143"/>
      <c r="C56" s="384"/>
      <c r="D56" s="384"/>
      <c r="E56" s="384"/>
      <c r="F56" s="385"/>
    </row>
    <row r="57" spans="2:6" s="340" customFormat="1" ht="13.5" customHeight="1" thickBot="1" x14ac:dyDescent="0.3">
      <c r="B57" s="81" t="s">
        <v>312</v>
      </c>
      <c r="C57" s="378">
        <f>C44+C54</f>
        <v>1129901</v>
      </c>
      <c r="D57" s="378">
        <f>D44+D54+D49</f>
        <v>1418792</v>
      </c>
      <c r="E57" s="378">
        <f>E44+E49+E54</f>
        <v>1222983</v>
      </c>
      <c r="F57" s="388">
        <f>F44+F54+F49</f>
        <v>1222983</v>
      </c>
    </row>
    <row r="58" spans="2:6" ht="9.9499999999999993" customHeight="1" thickTop="1" x14ac:dyDescent="0.25">
      <c r="B58" s="329"/>
      <c r="C58" s="330"/>
      <c r="D58" s="330"/>
      <c r="E58" s="330"/>
      <c r="F58" s="330"/>
    </row>
    <row r="59" spans="2:6" ht="9.9499999999999993" customHeight="1" x14ac:dyDescent="0.25">
      <c r="B59" s="329"/>
      <c r="C59" s="329"/>
      <c r="D59" s="329"/>
      <c r="E59" s="329"/>
      <c r="F59" s="329"/>
    </row>
    <row r="60" spans="2:6" ht="14.25" customHeight="1" x14ac:dyDescent="0.25">
      <c r="B60" s="444" t="s">
        <v>82</v>
      </c>
      <c r="C60" s="444"/>
      <c r="D60" s="444"/>
      <c r="E60" s="444"/>
      <c r="F60" s="444"/>
    </row>
    <row r="61" spans="2:6" ht="9.9499999999999993" customHeight="1" x14ac:dyDescent="0.25">
      <c r="B61" s="329"/>
      <c r="C61" s="440" t="s">
        <v>83</v>
      </c>
      <c r="D61" s="440"/>
      <c r="E61" s="329"/>
      <c r="F61" s="329"/>
    </row>
    <row r="62" spans="2:6" ht="9.9499999999999993" customHeight="1" x14ac:dyDescent="0.25">
      <c r="B62" s="329"/>
      <c r="C62" s="435"/>
      <c r="D62" s="435"/>
      <c r="E62" s="329"/>
      <c r="F62" s="329"/>
    </row>
    <row r="63" spans="2:6" ht="9.9499999999999993" customHeight="1" x14ac:dyDescent="0.25">
      <c r="B63" s="315"/>
      <c r="C63" s="329"/>
      <c r="E63" s="329"/>
      <c r="F63" s="329"/>
    </row>
    <row r="64" spans="2:6" ht="13.5" customHeight="1" x14ac:dyDescent="0.25">
      <c r="B64" s="341"/>
      <c r="C64" s="342" t="s">
        <v>313</v>
      </c>
      <c r="D64" s="47" t="s">
        <v>320</v>
      </c>
      <c r="E64" s="329"/>
      <c r="F64" s="329"/>
    </row>
    <row r="65" spans="2:6" ht="9.9499999999999993" customHeight="1" x14ac:dyDescent="0.25">
      <c r="B65" s="329"/>
      <c r="C65" s="329"/>
      <c r="D65" s="329"/>
      <c r="E65" s="329"/>
      <c r="F65" s="329"/>
    </row>
    <row r="66" spans="2:6" ht="9.9499999999999993" customHeight="1" x14ac:dyDescent="0.25">
      <c r="B66" s="329"/>
      <c r="C66" s="329"/>
      <c r="D66" s="329"/>
      <c r="E66" s="329"/>
      <c r="F66" s="315" t="s">
        <v>321</v>
      </c>
    </row>
    <row r="67" spans="2:6" ht="9.9499999999999993" customHeight="1" x14ac:dyDescent="0.25">
      <c r="F67" s="315" t="s">
        <v>316</v>
      </c>
    </row>
    <row r="68" spans="2:6" ht="9.9499999999999993" customHeight="1" x14ac:dyDescent="0.25">
      <c r="F68" s="321"/>
    </row>
  </sheetData>
  <mergeCells count="4">
    <mergeCell ref="E5:F5"/>
    <mergeCell ref="B60:F60"/>
    <mergeCell ref="C61:D61"/>
    <mergeCell ref="C62:D62"/>
  </mergeCells>
  <pageMargins left="0.5" right="0.5" top="0.75" bottom="0.75" header="0.3" footer="0.3"/>
  <pageSetup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EAC2F-15BD-4B9D-9A1D-F4A43623302E}">
  <sheetPr>
    <tabColor rgb="FF92D050"/>
  </sheetPr>
  <dimension ref="A3:F62"/>
  <sheetViews>
    <sheetView topLeftCell="A13" workbookViewId="0">
      <selection activeCell="E16" sqref="E16"/>
    </sheetView>
  </sheetViews>
  <sheetFormatPr defaultRowHeight="15" x14ac:dyDescent="0.25"/>
  <cols>
    <col min="1" max="1" width="3.7109375" customWidth="1"/>
    <col min="2" max="2" width="34.28515625" customWidth="1"/>
    <col min="3" max="6" width="13" customWidth="1"/>
    <col min="7" max="7" width="9.140625" customWidth="1"/>
    <col min="8" max="8" width="15" customWidth="1"/>
    <col min="9" max="9" width="9.28515625" customWidth="1"/>
    <col min="10" max="10" width="15.7109375" customWidth="1"/>
    <col min="11" max="11" width="9.140625" customWidth="1"/>
    <col min="12" max="12" width="0" hidden="1" customWidth="1"/>
    <col min="13" max="15" width="9.140625" customWidth="1"/>
    <col min="16" max="16" width="0" hidden="1" customWidth="1"/>
  </cols>
  <sheetData>
    <row r="3" spans="1:6" ht="9.9499999999999993" customHeight="1" x14ac:dyDescent="0.25"/>
    <row r="4" spans="1:6" ht="9.9499999999999993" customHeight="1" x14ac:dyDescent="0.25">
      <c r="A4" s="196"/>
      <c r="B4" s="89"/>
      <c r="C4" s="9" t="s">
        <v>88</v>
      </c>
      <c r="D4" s="9" t="s">
        <v>89</v>
      </c>
      <c r="E4" s="9" t="s">
        <v>90</v>
      </c>
      <c r="F4" s="8" t="s">
        <v>91</v>
      </c>
    </row>
    <row r="5" spans="1:6" ht="10.5" customHeight="1" x14ac:dyDescent="0.25">
      <c r="A5" s="196"/>
      <c r="C5" s="137"/>
      <c r="D5" s="137"/>
      <c r="E5" s="438" t="s">
        <v>215</v>
      </c>
      <c r="F5" s="439"/>
    </row>
    <row r="6" spans="1:6" ht="9.9499999999999993" customHeight="1" x14ac:dyDescent="0.25">
      <c r="A6" s="196"/>
      <c r="C6" s="137"/>
      <c r="D6" s="7" t="s">
        <v>44</v>
      </c>
      <c r="E6" s="137"/>
      <c r="F6" s="138"/>
    </row>
    <row r="7" spans="1:6" ht="9.9499999999999993" hidden="1" customHeight="1" x14ac:dyDescent="0.25">
      <c r="A7" s="196"/>
      <c r="B7" s="196"/>
      <c r="C7" s="16" t="s">
        <v>216</v>
      </c>
      <c r="D7" s="7" t="s">
        <v>217</v>
      </c>
      <c r="E7" s="7"/>
      <c r="F7" s="110"/>
    </row>
    <row r="8" spans="1:6" ht="13.5" customHeight="1" x14ac:dyDescent="0.25">
      <c r="A8" s="196"/>
      <c r="B8" s="91" t="s">
        <v>218</v>
      </c>
      <c r="C8" s="16" t="s">
        <v>219</v>
      </c>
      <c r="D8" s="7" t="s">
        <v>219</v>
      </c>
      <c r="E8" s="7" t="s">
        <v>220</v>
      </c>
      <c r="F8" s="110" t="s">
        <v>221</v>
      </c>
    </row>
    <row r="9" spans="1:6" ht="10.5" customHeight="1" x14ac:dyDescent="0.25">
      <c r="A9" s="196"/>
      <c r="B9" s="270"/>
      <c r="C9" s="188">
        <v>45107</v>
      </c>
      <c r="D9" s="188">
        <v>45473</v>
      </c>
      <c r="E9" s="188" t="s">
        <v>222</v>
      </c>
      <c r="F9" s="102" t="s">
        <v>222</v>
      </c>
    </row>
    <row r="10" spans="1:6" ht="9.9499999999999993" customHeight="1" x14ac:dyDescent="0.25">
      <c r="A10" s="196"/>
      <c r="B10" s="180"/>
      <c r="C10" s="396"/>
      <c r="D10" s="396"/>
      <c r="E10" s="396"/>
      <c r="F10" s="397"/>
    </row>
    <row r="11" spans="1:6" ht="12" customHeight="1" x14ac:dyDescent="0.25">
      <c r="A11" s="196"/>
      <c r="B11" s="180" t="s">
        <v>322</v>
      </c>
      <c r="C11" s="278"/>
      <c r="D11" s="391"/>
      <c r="E11" s="278"/>
      <c r="F11" s="392"/>
    </row>
    <row r="12" spans="1:6" ht="12.75" customHeight="1" x14ac:dyDescent="0.25">
      <c r="A12" s="196"/>
      <c r="B12" s="180" t="s">
        <v>323</v>
      </c>
      <c r="C12" s="278">
        <v>21127</v>
      </c>
      <c r="D12" s="278">
        <v>10000</v>
      </c>
      <c r="E12" s="278">
        <v>0</v>
      </c>
      <c r="F12" s="279">
        <v>44000</v>
      </c>
    </row>
    <row r="13" spans="1:6" ht="9.9499999999999993" customHeight="1" x14ac:dyDescent="0.25">
      <c r="A13" s="196"/>
      <c r="B13" s="180"/>
      <c r="C13" s="278"/>
      <c r="D13" s="391"/>
      <c r="E13" s="278"/>
      <c r="F13" s="392"/>
    </row>
    <row r="14" spans="1:6" ht="9.9499999999999993" customHeight="1" x14ac:dyDescent="0.25">
      <c r="A14" s="196"/>
      <c r="B14" s="180"/>
      <c r="C14" s="278"/>
      <c r="D14" s="391"/>
      <c r="E14" s="278"/>
      <c r="F14" s="392"/>
    </row>
    <row r="15" spans="1:6" ht="9.9499999999999993" customHeight="1" x14ac:dyDescent="0.25">
      <c r="A15" s="196"/>
      <c r="B15" s="180"/>
      <c r="C15" s="278"/>
      <c r="D15" s="391"/>
      <c r="E15" s="278"/>
      <c r="F15" s="392"/>
    </row>
    <row r="16" spans="1:6" ht="9.9499999999999993" customHeight="1" x14ac:dyDescent="0.25">
      <c r="A16" s="196"/>
      <c r="B16" s="180"/>
      <c r="C16" s="278"/>
      <c r="D16" s="391"/>
      <c r="E16" s="278"/>
      <c r="F16" s="392"/>
    </row>
    <row r="17" spans="1:6" ht="12" customHeight="1" x14ac:dyDescent="0.25">
      <c r="A17" s="196"/>
      <c r="B17" s="180" t="s">
        <v>253</v>
      </c>
      <c r="C17" s="375">
        <f>SUM(C12:C16)</f>
        <v>21127</v>
      </c>
      <c r="D17" s="375">
        <f>SUM(D12:D16)</f>
        <v>10000</v>
      </c>
      <c r="E17" s="375">
        <f>SUM(E11:E16)</f>
        <v>0</v>
      </c>
      <c r="F17" s="376">
        <f>SUM(F11:F16)</f>
        <v>44000</v>
      </c>
    </row>
    <row r="18" spans="1:6" ht="12" customHeight="1" x14ac:dyDescent="0.25">
      <c r="A18" s="196"/>
      <c r="B18" s="180"/>
      <c r="C18" s="278"/>
      <c r="D18" s="391"/>
      <c r="E18" s="278"/>
      <c r="F18" s="392"/>
    </row>
    <row r="19" spans="1:6" ht="12" customHeight="1" x14ac:dyDescent="0.25">
      <c r="A19" s="196"/>
      <c r="B19" s="180" t="s">
        <v>301</v>
      </c>
      <c r="C19" s="278"/>
      <c r="D19" s="391"/>
      <c r="E19" s="391"/>
      <c r="F19" s="392"/>
    </row>
    <row r="20" spans="1:6" ht="12" customHeight="1" x14ac:dyDescent="0.25">
      <c r="A20" s="196"/>
      <c r="B20" s="180" t="s">
        <v>302</v>
      </c>
      <c r="C20" s="278">
        <v>700000</v>
      </c>
      <c r="D20" s="278">
        <v>1000000</v>
      </c>
      <c r="E20" s="278">
        <v>4000000</v>
      </c>
      <c r="F20" s="279">
        <v>4000000</v>
      </c>
    </row>
    <row r="21" spans="1:6" ht="9.9499999999999993" customHeight="1" x14ac:dyDescent="0.25">
      <c r="A21" s="196"/>
      <c r="B21" s="180"/>
      <c r="C21" s="278"/>
      <c r="D21" s="391"/>
      <c r="E21" s="391"/>
      <c r="F21" s="392"/>
    </row>
    <row r="22" spans="1:6" s="340" customFormat="1" ht="12" customHeight="1" x14ac:dyDescent="0.25">
      <c r="A22" s="271"/>
      <c r="B22" s="78" t="s">
        <v>324</v>
      </c>
      <c r="C22" s="375">
        <f>C20+C17</f>
        <v>721127</v>
      </c>
      <c r="D22" s="375">
        <f>D20+D17</f>
        <v>1010000</v>
      </c>
      <c r="E22" s="375">
        <f>SUM(E17:E21)</f>
        <v>4000000</v>
      </c>
      <c r="F22" s="376">
        <f>SUM(F17:F21)</f>
        <v>4044000</v>
      </c>
    </row>
    <row r="23" spans="1:6" ht="9.9499999999999993" customHeight="1" x14ac:dyDescent="0.25">
      <c r="A23" s="196"/>
      <c r="B23" s="180"/>
      <c r="C23" s="391"/>
      <c r="D23" s="391"/>
      <c r="E23" s="391"/>
      <c r="F23" s="397"/>
    </row>
    <row r="24" spans="1:6" ht="9.9499999999999993" customHeight="1" x14ac:dyDescent="0.25">
      <c r="A24" s="196"/>
      <c r="B24" s="180"/>
      <c r="C24" s="391"/>
      <c r="D24" s="391"/>
      <c r="E24" s="391"/>
      <c r="F24" s="392"/>
    </row>
    <row r="25" spans="1:6" ht="9.9499999999999993" customHeight="1" x14ac:dyDescent="0.25">
      <c r="A25" s="196"/>
      <c r="B25" s="329"/>
      <c r="C25" s="389"/>
      <c r="D25" s="389"/>
      <c r="E25" s="389"/>
      <c r="F25" s="390"/>
    </row>
    <row r="26" spans="1:6" ht="12" customHeight="1" x14ac:dyDescent="0.25">
      <c r="A26" s="196"/>
      <c r="B26" s="198" t="s">
        <v>257</v>
      </c>
      <c r="C26" s="384">
        <v>659663</v>
      </c>
      <c r="D26" s="384">
        <f>C49</f>
        <v>1349361</v>
      </c>
      <c r="E26" s="384">
        <f>D49</f>
        <v>921361</v>
      </c>
      <c r="F26" s="385">
        <f>E26</f>
        <v>921361</v>
      </c>
    </row>
    <row r="27" spans="1:6" ht="12" customHeight="1" x14ac:dyDescent="0.25">
      <c r="A27" s="196"/>
      <c r="B27" s="157"/>
      <c r="C27" s="276"/>
      <c r="D27" s="276"/>
      <c r="E27" s="276"/>
      <c r="F27" s="277"/>
    </row>
    <row r="28" spans="1:6" ht="12" customHeight="1" x14ac:dyDescent="0.25">
      <c r="A28" s="196"/>
      <c r="B28" s="180" t="s">
        <v>303</v>
      </c>
      <c r="C28" s="278"/>
      <c r="D28" s="278"/>
      <c r="E28" s="278"/>
      <c r="F28" s="279"/>
    </row>
    <row r="29" spans="1:6" ht="12" customHeight="1" x14ac:dyDescent="0.25">
      <c r="A29" s="196"/>
      <c r="B29" s="180" t="s">
        <v>304</v>
      </c>
      <c r="C29" s="278"/>
      <c r="D29" s="278"/>
      <c r="E29" s="278"/>
      <c r="F29" s="279"/>
    </row>
    <row r="30" spans="1:6" ht="12" customHeight="1" x14ac:dyDescent="0.25">
      <c r="A30" s="196"/>
      <c r="B30" s="180"/>
      <c r="C30" s="278"/>
      <c r="D30" s="278"/>
      <c r="E30" s="278"/>
      <c r="F30" s="279"/>
    </row>
    <row r="31" spans="1:6" s="322" customFormat="1" ht="12" customHeight="1" x14ac:dyDescent="0.2">
      <c r="A31" s="74"/>
      <c r="B31" s="77" t="s">
        <v>260</v>
      </c>
      <c r="C31" s="398">
        <f>C26</f>
        <v>659663</v>
      </c>
      <c r="D31" s="398">
        <f>C49</f>
        <v>1349361</v>
      </c>
      <c r="E31" s="398">
        <f>D49</f>
        <v>921361</v>
      </c>
      <c r="F31" s="398">
        <f>F26</f>
        <v>921361</v>
      </c>
    </row>
    <row r="32" spans="1:6" s="324" customFormat="1" ht="12" customHeight="1" x14ac:dyDescent="0.2">
      <c r="A32" s="73"/>
      <c r="B32" s="318"/>
      <c r="C32" s="265"/>
      <c r="D32" s="265"/>
      <c r="E32" s="265"/>
      <c r="F32" s="266"/>
    </row>
    <row r="33" spans="1:6" s="324" customFormat="1" ht="12" customHeight="1" thickBot="1" x14ac:dyDescent="0.25">
      <c r="A33" s="73"/>
      <c r="B33" s="203" t="s">
        <v>305</v>
      </c>
      <c r="C33" s="75">
        <f>C22+C31</f>
        <v>1380790</v>
      </c>
      <c r="D33" s="75">
        <f>D22+D31</f>
        <v>2359361</v>
      </c>
      <c r="E33" s="75">
        <f>E22+E31</f>
        <v>4921361</v>
      </c>
      <c r="F33" s="75">
        <f>F22+F31</f>
        <v>4965361</v>
      </c>
    </row>
    <row r="34" spans="1:6" ht="9.9499999999999993" customHeight="1" thickTop="1" x14ac:dyDescent="0.25">
      <c r="A34" s="196"/>
      <c r="B34" s="329"/>
      <c r="C34" s="384"/>
      <c r="D34" s="384"/>
      <c r="E34" s="384"/>
      <c r="F34" s="385"/>
    </row>
    <row r="35" spans="1:6" ht="11.25" customHeight="1" x14ac:dyDescent="0.25">
      <c r="A35" s="196"/>
      <c r="B35" s="10" t="s">
        <v>306</v>
      </c>
      <c r="C35" s="278"/>
      <c r="D35" s="278"/>
      <c r="E35" s="278"/>
      <c r="F35" s="279"/>
    </row>
    <row r="36" spans="1:6" ht="12" customHeight="1" x14ac:dyDescent="0.25">
      <c r="A36" s="196"/>
      <c r="B36" s="180" t="s">
        <v>52</v>
      </c>
      <c r="C36" s="278"/>
      <c r="D36" s="278"/>
      <c r="E36" s="278"/>
      <c r="F36" s="279"/>
    </row>
    <row r="37" spans="1:6" ht="12" customHeight="1" x14ac:dyDescent="0.25">
      <c r="A37" s="196"/>
      <c r="B37" s="180" t="s">
        <v>307</v>
      </c>
      <c r="C37" s="278"/>
      <c r="D37" s="278"/>
      <c r="E37" s="46"/>
      <c r="F37" s="290"/>
    </row>
    <row r="38" spans="1:6" ht="12.75" customHeight="1" x14ac:dyDescent="0.25">
      <c r="A38" s="196"/>
      <c r="B38" s="180" t="s">
        <v>272</v>
      </c>
      <c r="C38" s="278">
        <v>31429</v>
      </c>
      <c r="D38" s="278">
        <v>1438000</v>
      </c>
      <c r="E38" s="278">
        <v>4430425</v>
      </c>
      <c r="F38" s="279">
        <v>4587925</v>
      </c>
    </row>
    <row r="39" spans="1:6" ht="11.25" customHeight="1" x14ac:dyDescent="0.25">
      <c r="A39" s="196"/>
      <c r="B39" s="180"/>
      <c r="C39" s="278"/>
      <c r="D39" s="278"/>
      <c r="E39" s="278"/>
      <c r="F39" s="279"/>
    </row>
    <row r="40" spans="1:6" ht="11.25" customHeight="1" x14ac:dyDescent="0.25">
      <c r="A40" s="196"/>
      <c r="B40" s="180"/>
      <c r="C40" s="278"/>
      <c r="D40" s="278"/>
      <c r="E40" s="278"/>
      <c r="F40" s="279"/>
    </row>
    <row r="41" spans="1:6" s="340" customFormat="1" ht="12" customHeight="1" x14ac:dyDescent="0.25">
      <c r="A41" s="271"/>
      <c r="B41" s="78" t="s">
        <v>253</v>
      </c>
      <c r="C41" s="375">
        <f>SUM(C38:C40)</f>
        <v>31429</v>
      </c>
      <c r="D41" s="375">
        <f>SUM(D38:D40)</f>
        <v>1438000</v>
      </c>
      <c r="E41" s="375">
        <f>SUM(E38:E40)</f>
        <v>4430425</v>
      </c>
      <c r="F41" s="376">
        <f>SUM(F38:F40)</f>
        <v>4587925</v>
      </c>
    </row>
    <row r="42" spans="1:6" ht="12" customHeight="1" x14ac:dyDescent="0.25">
      <c r="A42" s="196"/>
      <c r="B42" s="189" t="s">
        <v>308</v>
      </c>
      <c r="C42" s="277"/>
      <c r="D42" s="277"/>
      <c r="E42" s="277"/>
      <c r="F42" s="277"/>
    </row>
    <row r="43" spans="1:6" ht="12" customHeight="1" x14ac:dyDescent="0.25">
      <c r="A43" s="196"/>
      <c r="B43" s="329" t="s">
        <v>309</v>
      </c>
      <c r="C43" s="393"/>
      <c r="D43" s="393"/>
      <c r="E43" s="393"/>
      <c r="F43" s="394"/>
    </row>
    <row r="44" spans="1:6" ht="12" customHeight="1" x14ac:dyDescent="0.25">
      <c r="A44" s="196"/>
      <c r="B44" s="180" t="s">
        <v>310</v>
      </c>
      <c r="C44" s="278"/>
      <c r="D44" s="278"/>
      <c r="E44" s="278"/>
      <c r="F44" s="279"/>
    </row>
    <row r="45" spans="1:6" ht="12" customHeight="1" x14ac:dyDescent="0.25">
      <c r="A45" s="196"/>
      <c r="B45" s="180" t="s">
        <v>287</v>
      </c>
      <c r="C45" s="278"/>
      <c r="D45" s="278"/>
      <c r="E45" s="278"/>
      <c r="F45" s="279"/>
    </row>
    <row r="46" spans="1:6" ht="9.9499999999999993" customHeight="1" x14ac:dyDescent="0.25">
      <c r="A46" s="196"/>
      <c r="B46" s="3"/>
      <c r="C46" s="278"/>
      <c r="D46" s="278"/>
      <c r="E46" s="278"/>
      <c r="F46" s="279"/>
    </row>
    <row r="47" spans="1:6" ht="9.9499999999999993" customHeight="1" x14ac:dyDescent="0.25">
      <c r="A47" s="196"/>
      <c r="B47" s="3"/>
      <c r="C47" s="278"/>
      <c r="D47" s="278"/>
      <c r="E47" s="278"/>
      <c r="F47" s="279"/>
    </row>
    <row r="48" spans="1:6" ht="9.75" customHeight="1" x14ac:dyDescent="0.25">
      <c r="A48" s="196"/>
      <c r="B48" s="3"/>
      <c r="C48" s="278"/>
      <c r="D48" s="278"/>
      <c r="E48" s="278"/>
      <c r="F48" s="279"/>
    </row>
    <row r="49" spans="1:6" s="324" customFormat="1" ht="12" customHeight="1" x14ac:dyDescent="0.2">
      <c r="A49" s="73"/>
      <c r="B49" s="184" t="s">
        <v>311</v>
      </c>
      <c r="C49" s="289">
        <f>C33-C38</f>
        <v>1349361</v>
      </c>
      <c r="D49" s="289">
        <f>D33-D38</f>
        <v>921361</v>
      </c>
      <c r="E49" s="289">
        <f>E33-E38</f>
        <v>490936</v>
      </c>
      <c r="F49" s="281">
        <f>F33-F38</f>
        <v>377436</v>
      </c>
    </row>
    <row r="50" spans="1:6" s="324" customFormat="1" ht="9.9499999999999993" customHeight="1" x14ac:dyDescent="0.2">
      <c r="A50" s="73"/>
      <c r="B50" s="204"/>
      <c r="C50" s="289"/>
      <c r="D50" s="289"/>
      <c r="E50" s="289"/>
      <c r="F50" s="281"/>
    </row>
    <row r="51" spans="1:6" s="324" customFormat="1" ht="9.9499999999999993" customHeight="1" x14ac:dyDescent="0.2">
      <c r="A51" s="73"/>
      <c r="B51" s="313"/>
      <c r="C51" s="399"/>
      <c r="D51" s="399"/>
      <c r="E51" s="399"/>
      <c r="F51" s="400"/>
    </row>
    <row r="52" spans="1:6" s="323" customFormat="1" ht="13.5" customHeight="1" thickBot="1" x14ac:dyDescent="0.25">
      <c r="A52" s="72"/>
      <c r="B52" s="268" t="s">
        <v>312</v>
      </c>
      <c r="C52" s="76">
        <f>C49+C41</f>
        <v>1380790</v>
      </c>
      <c r="D52" s="76">
        <f>D49+D41</f>
        <v>2359361</v>
      </c>
      <c r="E52" s="76">
        <f>E49+E41</f>
        <v>4921361</v>
      </c>
      <c r="F52" s="75">
        <f>F49+F38</f>
        <v>4965361</v>
      </c>
    </row>
    <row r="53" spans="1:6" ht="9.9499999999999993" customHeight="1" thickTop="1" x14ac:dyDescent="0.25">
      <c r="B53" s="329"/>
      <c r="C53" s="330"/>
      <c r="D53" s="330"/>
      <c r="E53" s="330"/>
      <c r="F53" s="330"/>
    </row>
    <row r="54" spans="1:6" ht="17.25" customHeight="1" x14ac:dyDescent="0.25">
      <c r="B54" s="444" t="s">
        <v>82</v>
      </c>
      <c r="C54" s="444"/>
      <c r="D54" s="444"/>
      <c r="E54" s="444"/>
      <c r="F54" s="444"/>
    </row>
    <row r="55" spans="1:6" ht="9.9499999999999993" customHeight="1" x14ac:dyDescent="0.25">
      <c r="B55" s="329"/>
      <c r="C55" s="440" t="s">
        <v>83</v>
      </c>
      <c r="D55" s="440"/>
      <c r="E55" s="329"/>
      <c r="F55" s="329"/>
    </row>
    <row r="56" spans="1:6" ht="9.9499999999999993" customHeight="1" x14ac:dyDescent="0.25">
      <c r="B56" s="329"/>
      <c r="C56" s="435"/>
      <c r="D56" s="435"/>
      <c r="E56" s="329"/>
      <c r="F56" s="329"/>
    </row>
    <row r="57" spans="1:6" ht="9.9499999999999993" customHeight="1" x14ac:dyDescent="0.25">
      <c r="B57" s="315"/>
      <c r="C57" s="329"/>
      <c r="D57" s="329"/>
      <c r="E57" s="329"/>
      <c r="F57" s="329"/>
    </row>
    <row r="58" spans="1:6" ht="13.5" customHeight="1" x14ac:dyDescent="0.25">
      <c r="B58" s="341"/>
      <c r="C58" s="342" t="s">
        <v>313</v>
      </c>
      <c r="D58" s="180" t="s">
        <v>325</v>
      </c>
      <c r="E58" s="329"/>
      <c r="F58" s="329"/>
    </row>
    <row r="59" spans="1:6" ht="9.9499999999999993" customHeight="1" x14ac:dyDescent="0.25">
      <c r="B59" s="329"/>
      <c r="C59" s="329"/>
      <c r="D59" s="329"/>
      <c r="E59" s="329"/>
      <c r="F59" s="329"/>
    </row>
    <row r="60" spans="1:6" ht="9.9499999999999993" customHeight="1" x14ac:dyDescent="0.25">
      <c r="B60" s="329"/>
      <c r="C60" s="329"/>
      <c r="D60" s="329"/>
      <c r="E60" s="329"/>
    </row>
    <row r="61" spans="1:6" ht="9.9499999999999993" customHeight="1" x14ac:dyDescent="0.25">
      <c r="F61" s="315" t="s">
        <v>326</v>
      </c>
    </row>
    <row r="62" spans="1:6" ht="9.9499999999999993" customHeight="1" x14ac:dyDescent="0.25">
      <c r="F62" s="315" t="s">
        <v>316</v>
      </c>
    </row>
  </sheetData>
  <mergeCells count="4">
    <mergeCell ref="E5:F5"/>
    <mergeCell ref="B54:F54"/>
    <mergeCell ref="C55:D55"/>
    <mergeCell ref="C56:D56"/>
  </mergeCells>
  <pageMargins left="0.5" right="0.5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1CBC9-713A-41FE-93EA-CBBF8C425F14}">
  <sheetPr>
    <tabColor rgb="FF92D050"/>
  </sheetPr>
  <dimension ref="B1:L60"/>
  <sheetViews>
    <sheetView topLeftCell="A25" workbookViewId="0">
      <selection activeCell="E16" sqref="E16"/>
    </sheetView>
  </sheetViews>
  <sheetFormatPr defaultRowHeight="15" x14ac:dyDescent="0.25"/>
  <cols>
    <col min="1" max="1" width="2.7109375" customWidth="1"/>
    <col min="2" max="3" width="3.42578125" customWidth="1"/>
    <col min="4" max="4" width="29.5703125" customWidth="1"/>
    <col min="5" max="8" width="13.28515625" style="334" customWidth="1"/>
    <col min="9" max="9" width="9.140625" customWidth="1"/>
    <col min="10" max="10" width="15" customWidth="1"/>
    <col min="11" max="11" width="9.28515625" customWidth="1"/>
    <col min="12" max="12" width="15.7109375" hidden="1" customWidth="1"/>
    <col min="13" max="15" width="9.140625" customWidth="1"/>
    <col min="16" max="16" width="0" hidden="1" customWidth="1"/>
  </cols>
  <sheetData>
    <row r="1" spans="2:8" ht="9" customHeight="1" x14ac:dyDescent="0.25"/>
    <row r="2" spans="2:8" ht="9" customHeight="1" x14ac:dyDescent="0.25"/>
    <row r="3" spans="2:8" ht="9" customHeight="1" x14ac:dyDescent="0.25">
      <c r="B3" s="182"/>
      <c r="C3" s="182"/>
      <c r="D3" s="182"/>
      <c r="E3" s="215"/>
      <c r="F3" s="215"/>
      <c r="G3" s="215"/>
      <c r="H3" s="215"/>
    </row>
    <row r="4" spans="2:8" ht="10.5" customHeight="1" x14ac:dyDescent="0.25">
      <c r="B4" s="92"/>
      <c r="C4" s="89"/>
      <c r="D4" s="89"/>
      <c r="E4" s="9" t="s">
        <v>88</v>
      </c>
      <c r="F4" s="9" t="s">
        <v>89</v>
      </c>
      <c r="G4" s="9" t="s">
        <v>90</v>
      </c>
      <c r="H4" s="8" t="s">
        <v>91</v>
      </c>
    </row>
    <row r="5" spans="2:8" ht="11.25" customHeight="1" x14ac:dyDescent="0.25">
      <c r="B5" s="103"/>
      <c r="E5" s="137"/>
      <c r="F5" s="137"/>
      <c r="G5" s="438" t="s">
        <v>215</v>
      </c>
      <c r="H5" s="439"/>
    </row>
    <row r="6" spans="2:8" ht="10.5" customHeight="1" x14ac:dyDescent="0.25">
      <c r="B6" s="103"/>
      <c r="E6" s="137"/>
      <c r="F6" s="7" t="s">
        <v>44</v>
      </c>
      <c r="G6" s="137"/>
      <c r="H6" s="138"/>
    </row>
    <row r="7" spans="2:8" ht="10.5" hidden="1" customHeight="1" x14ac:dyDescent="0.25">
      <c r="B7" s="103"/>
      <c r="D7" s="196"/>
      <c r="E7" s="16" t="s">
        <v>216</v>
      </c>
      <c r="F7" s="7" t="s">
        <v>217</v>
      </c>
      <c r="G7" s="7"/>
      <c r="H7" s="110"/>
    </row>
    <row r="8" spans="2:8" ht="14.25" customHeight="1" x14ac:dyDescent="0.25">
      <c r="B8" s="446" t="s">
        <v>218</v>
      </c>
      <c r="C8" s="450"/>
      <c r="D8" s="447"/>
      <c r="E8" s="16" t="s">
        <v>219</v>
      </c>
      <c r="F8" s="7" t="s">
        <v>219</v>
      </c>
      <c r="G8" s="7" t="s">
        <v>220</v>
      </c>
      <c r="H8" s="110" t="s">
        <v>221</v>
      </c>
    </row>
    <row r="9" spans="2:8" ht="10.5" customHeight="1" x14ac:dyDescent="0.25">
      <c r="B9" s="86"/>
      <c r="C9" s="370"/>
      <c r="D9" s="370"/>
      <c r="E9" s="188">
        <v>45107</v>
      </c>
      <c r="F9" s="188">
        <v>45473</v>
      </c>
      <c r="G9" s="188" t="s">
        <v>222</v>
      </c>
      <c r="H9" s="102" t="s">
        <v>222</v>
      </c>
    </row>
    <row r="10" spans="2:8" ht="12" customHeight="1" x14ac:dyDescent="0.25">
      <c r="B10" s="201" t="s">
        <v>327</v>
      </c>
      <c r="C10" s="180"/>
      <c r="D10" s="180"/>
      <c r="E10" s="44"/>
      <c r="F10" s="44"/>
      <c r="G10" s="44"/>
      <c r="H10" s="179"/>
    </row>
    <row r="11" spans="2:8" ht="12" customHeight="1" x14ac:dyDescent="0.25">
      <c r="B11" s="201" t="s">
        <v>328</v>
      </c>
      <c r="C11" s="212"/>
      <c r="D11" s="180"/>
      <c r="E11" s="46"/>
      <c r="F11" s="46">
        <v>0</v>
      </c>
      <c r="G11" s="46"/>
      <c r="H11" s="290">
        <v>0</v>
      </c>
    </row>
    <row r="12" spans="2:8" ht="12" customHeight="1" x14ac:dyDescent="0.25">
      <c r="B12" s="201"/>
      <c r="C12" s="180" t="s">
        <v>329</v>
      </c>
      <c r="D12" s="45"/>
      <c r="E12" s="46">
        <v>756498</v>
      </c>
      <c r="F12" s="46">
        <v>606470</v>
      </c>
      <c r="G12" s="46">
        <v>133207</v>
      </c>
      <c r="H12" s="290">
        <v>153760</v>
      </c>
    </row>
    <row r="13" spans="2:8" ht="12" customHeight="1" x14ac:dyDescent="0.25">
      <c r="B13" s="201"/>
      <c r="C13" s="180" t="s">
        <v>330</v>
      </c>
      <c r="D13" s="180"/>
      <c r="E13" s="46">
        <v>4997</v>
      </c>
      <c r="F13" s="46"/>
      <c r="G13" s="46">
        <v>367564</v>
      </c>
      <c r="H13" s="290">
        <v>755064</v>
      </c>
    </row>
    <row r="14" spans="2:8" s="324" customFormat="1" ht="12" customHeight="1" x14ac:dyDescent="0.2">
      <c r="B14" s="38" t="s">
        <v>253</v>
      </c>
      <c r="C14" s="184"/>
      <c r="D14" s="184"/>
      <c r="E14" s="289">
        <f>SUM(E11:E13)</f>
        <v>761495</v>
      </c>
      <c r="F14" s="289">
        <f>SUM(F11:F13)</f>
        <v>606470</v>
      </c>
      <c r="G14" s="289">
        <f>SUM(G11:G13)</f>
        <v>500771</v>
      </c>
      <c r="H14" s="281">
        <f>SUM(H11:H13)</f>
        <v>908824</v>
      </c>
    </row>
    <row r="15" spans="2:8" ht="12" customHeight="1" x14ac:dyDescent="0.25">
      <c r="B15" s="201"/>
      <c r="C15" s="180"/>
      <c r="D15" s="180"/>
      <c r="E15" s="46"/>
      <c r="F15" s="46"/>
      <c r="G15" s="46"/>
      <c r="H15" s="290"/>
    </row>
    <row r="16" spans="2:8" ht="12" customHeight="1" x14ac:dyDescent="0.25">
      <c r="B16" s="201"/>
      <c r="C16" s="180"/>
      <c r="D16" s="180"/>
      <c r="E16" s="46"/>
      <c r="F16" s="46"/>
      <c r="G16" s="46"/>
      <c r="H16" s="290"/>
    </row>
    <row r="17" spans="2:8" ht="12" customHeight="1" x14ac:dyDescent="0.25">
      <c r="B17" s="201" t="s">
        <v>301</v>
      </c>
      <c r="C17" s="180"/>
      <c r="D17" s="180"/>
      <c r="E17" s="46"/>
      <c r="F17" s="46"/>
      <c r="G17" s="46"/>
      <c r="H17" s="290"/>
    </row>
    <row r="18" spans="2:8" ht="12" customHeight="1" x14ac:dyDescent="0.25">
      <c r="B18" s="201" t="s">
        <v>331</v>
      </c>
      <c r="C18" s="180"/>
      <c r="D18" s="180"/>
      <c r="E18" s="46"/>
      <c r="F18" s="46">
        <v>1676306</v>
      </c>
      <c r="G18" s="46"/>
      <c r="H18" s="290">
        <v>592675</v>
      </c>
    </row>
    <row r="19" spans="2:8" ht="12" customHeight="1" x14ac:dyDescent="0.25">
      <c r="B19" s="201" t="s">
        <v>302</v>
      </c>
      <c r="C19" s="212"/>
      <c r="D19" s="180"/>
      <c r="E19" s="46"/>
      <c r="F19" s="46"/>
      <c r="G19" s="46"/>
      <c r="H19" s="290"/>
    </row>
    <row r="20" spans="2:8" ht="12" customHeight="1" x14ac:dyDescent="0.25">
      <c r="B20" s="201"/>
      <c r="C20" s="180" t="s">
        <v>332</v>
      </c>
      <c r="D20" s="180"/>
      <c r="E20" s="46"/>
      <c r="F20" s="46"/>
      <c r="G20" s="46">
        <v>3000</v>
      </c>
      <c r="H20" s="290">
        <v>3000</v>
      </c>
    </row>
    <row r="21" spans="2:8" s="324" customFormat="1" ht="12" customHeight="1" x14ac:dyDescent="0.2">
      <c r="B21" s="38" t="s">
        <v>253</v>
      </c>
      <c r="C21" s="184"/>
      <c r="D21" s="184"/>
      <c r="E21" s="289">
        <f>SUM(E18:E20)</f>
        <v>0</v>
      </c>
      <c r="F21" s="289">
        <f>SUM(F18:F20)</f>
        <v>1676306</v>
      </c>
      <c r="G21" s="289">
        <f>SUM(G18:G20)</f>
        <v>3000</v>
      </c>
      <c r="H21" s="284">
        <f>SUM(H18:H20)</f>
        <v>595675</v>
      </c>
    </row>
    <row r="22" spans="2:8" ht="12" customHeight="1" x14ac:dyDescent="0.25">
      <c r="B22" s="201"/>
      <c r="C22" s="180"/>
      <c r="D22" s="180"/>
      <c r="E22" s="46"/>
      <c r="F22" s="46"/>
      <c r="G22" s="46"/>
      <c r="H22" s="290"/>
    </row>
    <row r="23" spans="2:8" ht="12" customHeight="1" x14ac:dyDescent="0.25">
      <c r="B23" s="78" t="s">
        <v>324</v>
      </c>
      <c r="C23" s="180"/>
      <c r="D23" s="180"/>
      <c r="E23" s="280">
        <f>E21+E14</f>
        <v>761495</v>
      </c>
      <c r="F23" s="280">
        <f t="shared" ref="F23:H23" si="0">F21+F14</f>
        <v>2282776</v>
      </c>
      <c r="G23" s="280">
        <f t="shared" si="0"/>
        <v>503771</v>
      </c>
      <c r="H23" s="401">
        <f t="shared" si="0"/>
        <v>1504499</v>
      </c>
    </row>
    <row r="24" spans="2:8" ht="12" customHeight="1" x14ac:dyDescent="0.25">
      <c r="B24" s="200"/>
      <c r="C24" s="329"/>
      <c r="D24" s="329"/>
      <c r="E24" s="402"/>
      <c r="F24" s="402"/>
      <c r="G24" s="402"/>
      <c r="H24" s="403"/>
    </row>
    <row r="25" spans="2:8" ht="12" customHeight="1" x14ac:dyDescent="0.25">
      <c r="B25" s="94" t="s">
        <v>257</v>
      </c>
      <c r="C25" s="329"/>
      <c r="D25" s="329"/>
      <c r="E25" s="402">
        <v>8560</v>
      </c>
      <c r="F25" s="402">
        <f>E49</f>
        <v>-40217</v>
      </c>
      <c r="G25" s="402">
        <f>F49</f>
        <v>110237</v>
      </c>
      <c r="H25" s="403">
        <f>G25</f>
        <v>110237</v>
      </c>
    </row>
    <row r="26" spans="2:8" ht="12" customHeight="1" x14ac:dyDescent="0.25">
      <c r="B26" s="202"/>
      <c r="C26" s="157"/>
      <c r="D26" s="157"/>
      <c r="E26" s="263"/>
      <c r="F26" s="263"/>
      <c r="G26" s="263"/>
      <c r="H26" s="264"/>
    </row>
    <row r="27" spans="2:8" ht="12" customHeight="1" x14ac:dyDescent="0.25">
      <c r="B27" s="201" t="s">
        <v>303</v>
      </c>
      <c r="C27" s="180"/>
      <c r="D27" s="180"/>
      <c r="E27" s="46"/>
      <c r="F27" s="46"/>
      <c r="G27" s="46"/>
      <c r="H27" s="290"/>
    </row>
    <row r="28" spans="2:8" ht="12" customHeight="1" x14ac:dyDescent="0.25">
      <c r="B28" s="201" t="s">
        <v>304</v>
      </c>
      <c r="C28" s="180"/>
      <c r="D28" s="180"/>
      <c r="E28" s="46"/>
      <c r="F28" s="46"/>
      <c r="G28" s="46"/>
      <c r="H28" s="290"/>
    </row>
    <row r="29" spans="2:8" ht="12" customHeight="1" x14ac:dyDescent="0.25">
      <c r="B29" s="201"/>
      <c r="C29" s="180"/>
      <c r="D29" s="180"/>
      <c r="E29" s="46"/>
      <c r="F29" s="46"/>
      <c r="G29" s="46"/>
      <c r="H29" s="290"/>
    </row>
    <row r="30" spans="2:8" ht="12" customHeight="1" x14ac:dyDescent="0.25">
      <c r="B30" s="201" t="s">
        <v>260</v>
      </c>
      <c r="C30" s="180"/>
      <c r="D30" s="180"/>
      <c r="E30" s="264">
        <f>SUM(E25:E29)</f>
        <v>8560</v>
      </c>
      <c r="F30" s="264">
        <f>SUM(F25:F29)</f>
        <v>-40217</v>
      </c>
      <c r="G30" s="264">
        <f>SUM(G25:G29)</f>
        <v>110237</v>
      </c>
      <c r="H30" s="264">
        <f>SUM(H25:H29)</f>
        <v>110237</v>
      </c>
    </row>
    <row r="31" spans="2:8" ht="12" customHeight="1" x14ac:dyDescent="0.25">
      <c r="B31" s="200"/>
      <c r="C31" s="329"/>
      <c r="D31" s="329"/>
      <c r="E31" s="294"/>
      <c r="F31" s="294"/>
      <c r="G31" s="294"/>
      <c r="H31" s="295"/>
    </row>
    <row r="32" spans="2:8" s="324" customFormat="1" ht="12" customHeight="1" thickBot="1" x14ac:dyDescent="0.25">
      <c r="B32" s="272" t="s">
        <v>305</v>
      </c>
      <c r="C32" s="203"/>
      <c r="D32" s="203"/>
      <c r="E32" s="75">
        <f>E30+E21+E14</f>
        <v>770055</v>
      </c>
      <c r="F32" s="75">
        <f>F30+F14+F21</f>
        <v>2242559</v>
      </c>
      <c r="G32" s="75">
        <f>G30+G14+G21</f>
        <v>614008</v>
      </c>
      <c r="H32" s="75">
        <f>H30+H14+H21</f>
        <v>1614736</v>
      </c>
    </row>
    <row r="33" spans="2:8" ht="12" customHeight="1" thickTop="1" x14ac:dyDescent="0.25">
      <c r="B33" s="200"/>
      <c r="C33" s="329"/>
      <c r="D33" s="329"/>
      <c r="E33" s="402"/>
      <c r="F33" s="402"/>
      <c r="G33" s="402"/>
      <c r="H33" s="403"/>
    </row>
    <row r="34" spans="2:8" ht="12" customHeight="1" x14ac:dyDescent="0.25">
      <c r="B34" s="451" t="s">
        <v>306</v>
      </c>
      <c r="C34" s="452"/>
      <c r="D34" s="453"/>
      <c r="E34" s="46"/>
      <c r="F34" s="46"/>
      <c r="G34" s="46"/>
      <c r="H34" s="290"/>
    </row>
    <row r="35" spans="2:8" ht="12" customHeight="1" x14ac:dyDescent="0.25">
      <c r="B35" s="201"/>
      <c r="C35" s="180"/>
      <c r="D35" s="180"/>
      <c r="E35" s="46"/>
      <c r="F35" s="264"/>
      <c r="G35" s="404"/>
      <c r="H35" s="290"/>
    </row>
    <row r="36" spans="2:8" ht="12" customHeight="1" x14ac:dyDescent="0.25">
      <c r="B36" s="202"/>
      <c r="C36" s="157" t="s">
        <v>333</v>
      </c>
      <c r="D36" s="180"/>
      <c r="E36" s="46">
        <v>517578</v>
      </c>
      <c r="F36" s="405">
        <v>659323</v>
      </c>
      <c r="G36" s="404">
        <v>237000</v>
      </c>
      <c r="H36" s="290">
        <v>500000</v>
      </c>
    </row>
    <row r="37" spans="2:8" ht="12" customHeight="1" x14ac:dyDescent="0.25">
      <c r="B37" s="273"/>
      <c r="C37" s="180" t="s">
        <v>334</v>
      </c>
      <c r="D37" s="371"/>
      <c r="E37" s="406">
        <v>233203</v>
      </c>
      <c r="F37" s="405">
        <v>325294</v>
      </c>
      <c r="G37" s="407">
        <v>128423</v>
      </c>
      <c r="H37" s="405">
        <v>127424</v>
      </c>
    </row>
    <row r="38" spans="2:8" ht="12" customHeight="1" x14ac:dyDescent="0.25">
      <c r="B38" s="201"/>
      <c r="C38" s="180" t="s">
        <v>335</v>
      </c>
      <c r="D38" s="184"/>
      <c r="E38" s="408">
        <v>59293</v>
      </c>
      <c r="F38" s="264">
        <v>847705</v>
      </c>
      <c r="G38" s="409">
        <v>133028</v>
      </c>
      <c r="H38" s="410">
        <v>909674</v>
      </c>
    </row>
    <row r="39" spans="2:8" ht="12" customHeight="1" x14ac:dyDescent="0.25">
      <c r="B39" s="201"/>
      <c r="C39" s="180" t="s">
        <v>336</v>
      </c>
      <c r="D39" s="180"/>
      <c r="E39" s="46">
        <v>198</v>
      </c>
      <c r="F39" s="405">
        <v>300000</v>
      </c>
      <c r="G39" s="404"/>
      <c r="H39" s="290"/>
    </row>
    <row r="40" spans="2:8" ht="12" customHeight="1" x14ac:dyDescent="0.25">
      <c r="B40" s="201"/>
      <c r="C40" s="180"/>
      <c r="D40" s="184" t="s">
        <v>337</v>
      </c>
      <c r="E40" s="411">
        <f>SUM(E36:E39)</f>
        <v>810272</v>
      </c>
      <c r="F40" s="411">
        <f>SUM(F36:F39)</f>
        <v>2132322</v>
      </c>
      <c r="G40" s="411">
        <f>SUM(G36:G39)</f>
        <v>498451</v>
      </c>
      <c r="H40" s="411">
        <f>SUM(H36:H39)</f>
        <v>1537098</v>
      </c>
    </row>
    <row r="41" spans="2:8" ht="12" customHeight="1" x14ac:dyDescent="0.25">
      <c r="B41" s="201"/>
      <c r="C41" s="180"/>
      <c r="D41" s="180"/>
      <c r="E41" s="46"/>
      <c r="F41" s="46"/>
      <c r="G41" s="46"/>
      <c r="H41" s="290"/>
    </row>
    <row r="42" spans="2:8" ht="12" customHeight="1" x14ac:dyDescent="0.25">
      <c r="B42" s="201"/>
      <c r="C42" s="180"/>
      <c r="D42" s="180"/>
      <c r="E42" s="46"/>
      <c r="F42" s="46"/>
      <c r="G42" s="46"/>
      <c r="H42" s="290"/>
    </row>
    <row r="43" spans="2:8" ht="12" customHeight="1" x14ac:dyDescent="0.25">
      <c r="B43" s="201"/>
      <c r="C43" s="180"/>
      <c r="D43" s="180"/>
      <c r="E43" s="46"/>
      <c r="F43" s="46"/>
      <c r="G43" s="46"/>
      <c r="H43" s="290"/>
    </row>
    <row r="44" spans="2:8" s="346" customFormat="1" ht="12" customHeight="1" x14ac:dyDescent="0.2">
      <c r="B44" s="274" t="s">
        <v>338</v>
      </c>
      <c r="C44" s="275"/>
      <c r="D44" s="275"/>
      <c r="E44" s="412">
        <f>E40</f>
        <v>810272</v>
      </c>
      <c r="F44" s="412">
        <f>F40</f>
        <v>2132322</v>
      </c>
      <c r="G44" s="412">
        <f>G40</f>
        <v>498451</v>
      </c>
      <c r="H44" s="413">
        <f>H40</f>
        <v>1537098</v>
      </c>
    </row>
    <row r="45" spans="2:8" ht="12" customHeight="1" x14ac:dyDescent="0.25">
      <c r="B45" s="202"/>
      <c r="C45" s="157"/>
      <c r="D45" s="189"/>
      <c r="E45" s="264"/>
      <c r="F45" s="264"/>
      <c r="G45" s="264"/>
      <c r="H45" s="264"/>
    </row>
    <row r="46" spans="2:8" ht="12" customHeight="1" x14ac:dyDescent="0.25">
      <c r="B46" s="200"/>
      <c r="C46" s="329"/>
      <c r="D46" s="329"/>
      <c r="E46" s="294"/>
      <c r="F46" s="294"/>
      <c r="G46" s="294"/>
      <c r="H46" s="295"/>
    </row>
    <row r="47" spans="2:8" ht="12" customHeight="1" x14ac:dyDescent="0.25">
      <c r="B47" s="201"/>
      <c r="C47" s="180"/>
      <c r="D47" s="180"/>
      <c r="E47" s="46"/>
      <c r="F47" s="46"/>
      <c r="G47" s="46"/>
      <c r="H47" s="290"/>
    </row>
    <row r="48" spans="2:8" ht="12" customHeight="1" x14ac:dyDescent="0.25">
      <c r="B48" s="201"/>
      <c r="C48" s="180"/>
      <c r="D48" s="180"/>
      <c r="E48" s="46"/>
      <c r="F48" s="46"/>
      <c r="G48" s="46"/>
      <c r="H48" s="290"/>
    </row>
    <row r="49" spans="2:10" s="324" customFormat="1" ht="12" customHeight="1" x14ac:dyDescent="0.2">
      <c r="B49" s="38" t="s">
        <v>311</v>
      </c>
      <c r="C49" s="184"/>
      <c r="D49" s="184"/>
      <c r="E49" s="289">
        <f>E32-E44</f>
        <v>-40217</v>
      </c>
      <c r="F49" s="289">
        <f>F32-F44</f>
        <v>110237</v>
      </c>
      <c r="G49" s="289">
        <f>G32-G44</f>
        <v>115557</v>
      </c>
      <c r="H49" s="281">
        <f>H32-H44</f>
        <v>77638</v>
      </c>
    </row>
    <row r="50" spans="2:10" ht="12" customHeight="1" x14ac:dyDescent="0.25">
      <c r="B50" s="201"/>
      <c r="C50" s="180"/>
      <c r="D50" s="180"/>
      <c r="E50" s="46"/>
      <c r="F50" s="46"/>
      <c r="G50" s="46"/>
      <c r="H50" s="290"/>
    </row>
    <row r="51" spans="2:10" ht="12" customHeight="1" x14ac:dyDescent="0.25">
      <c r="B51" s="200"/>
      <c r="C51" s="329"/>
      <c r="D51" s="329"/>
      <c r="E51" s="402"/>
      <c r="F51" s="402"/>
      <c r="G51" s="402"/>
      <c r="H51" s="403"/>
      <c r="J51" s="343"/>
    </row>
    <row r="52" spans="2:10" s="324" customFormat="1" ht="13.5" customHeight="1" thickBot="1" x14ac:dyDescent="0.25">
      <c r="B52" s="269" t="s">
        <v>312</v>
      </c>
      <c r="C52" s="165"/>
      <c r="D52" s="165"/>
      <c r="E52" s="76">
        <f>E49+E44</f>
        <v>770055</v>
      </c>
      <c r="F52" s="76">
        <f>F49+F44</f>
        <v>2242559</v>
      </c>
      <c r="G52" s="76">
        <f>G49+G44</f>
        <v>614008</v>
      </c>
      <c r="H52" s="75">
        <f>H49+H44</f>
        <v>1614736</v>
      </c>
    </row>
    <row r="53" spans="2:10" ht="12" customHeight="1" thickTop="1" x14ac:dyDescent="0.25">
      <c r="B53" s="329"/>
      <c r="C53" s="329"/>
      <c r="D53" s="329"/>
      <c r="E53" s="333"/>
      <c r="F53" s="333"/>
      <c r="G53" s="333"/>
      <c r="H53" s="333"/>
    </row>
    <row r="54" spans="2:10" ht="12" customHeight="1" x14ac:dyDescent="0.25">
      <c r="B54" s="444" t="s">
        <v>82</v>
      </c>
      <c r="C54" s="444"/>
      <c r="D54" s="444"/>
      <c r="E54" s="444"/>
      <c r="F54" s="444"/>
      <c r="G54" s="444"/>
      <c r="H54" s="444"/>
      <c r="I54" s="372"/>
    </row>
    <row r="55" spans="2:10" ht="12" customHeight="1" x14ac:dyDescent="0.25">
      <c r="B55" s="329"/>
      <c r="C55" s="329"/>
      <c r="D55" s="329"/>
      <c r="E55" s="454" t="s">
        <v>83</v>
      </c>
      <c r="F55" s="454"/>
      <c r="G55" s="333"/>
      <c r="H55" s="333"/>
    </row>
    <row r="56" spans="2:10" ht="12" customHeight="1" x14ac:dyDescent="0.25">
      <c r="B56" s="344"/>
      <c r="C56" s="344"/>
      <c r="D56" s="344"/>
      <c r="E56" s="333"/>
      <c r="F56" s="333"/>
      <c r="G56" s="333"/>
    </row>
    <row r="57" spans="2:10" ht="12" customHeight="1" x14ac:dyDescent="0.25">
      <c r="B57" s="345" t="s">
        <v>339</v>
      </c>
      <c r="C57" s="345"/>
      <c r="D57" s="344" t="s">
        <v>313</v>
      </c>
      <c r="E57" s="449" t="s">
        <v>328</v>
      </c>
      <c r="F57" s="449"/>
      <c r="G57" s="333"/>
    </row>
    <row r="58" spans="2:10" ht="9.9499999999999993" customHeight="1" x14ac:dyDescent="0.25">
      <c r="B58" s="329"/>
      <c r="C58" s="329"/>
      <c r="D58" s="329"/>
      <c r="E58" s="333"/>
      <c r="F58" s="333"/>
      <c r="G58" s="333"/>
    </row>
    <row r="59" spans="2:10" ht="12.75" customHeight="1" x14ac:dyDescent="0.25">
      <c r="H59" s="315" t="s">
        <v>340</v>
      </c>
    </row>
    <row r="60" spans="2:10" ht="12.75" customHeight="1" x14ac:dyDescent="0.25">
      <c r="H60" s="315" t="s">
        <v>316</v>
      </c>
    </row>
  </sheetData>
  <mergeCells count="6">
    <mergeCell ref="E57:F57"/>
    <mergeCell ref="G5:H5"/>
    <mergeCell ref="B8:D8"/>
    <mergeCell ref="B34:D34"/>
    <mergeCell ref="B54:H54"/>
    <mergeCell ref="E55:F55"/>
  </mergeCells>
  <pageMargins left="0.5" right="0.5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BF6A-BD67-47C6-8396-85B53CD8688D}">
  <sheetPr>
    <tabColor rgb="FF7030A0"/>
  </sheetPr>
  <dimension ref="B1:M43"/>
  <sheetViews>
    <sheetView workbookViewId="0">
      <selection activeCell="E16" sqref="E16"/>
    </sheetView>
  </sheetViews>
  <sheetFormatPr defaultColWidth="8" defaultRowHeight="15" x14ac:dyDescent="0.25"/>
  <cols>
    <col min="1" max="2" width="1.7109375" style="347" customWidth="1"/>
    <col min="3" max="3" width="35.28515625" style="347" customWidth="1"/>
    <col min="4" max="4" width="22.7109375" style="347" customWidth="1"/>
    <col min="5" max="5" width="7.5703125" style="48" customWidth="1"/>
    <col min="6" max="6" width="14.28515625" style="350" customWidth="1"/>
    <col min="7" max="7" width="3.42578125" style="347" customWidth="1"/>
    <col min="8" max="8" width="22.7109375" style="347" customWidth="1"/>
    <col min="9" max="9" width="7.5703125" style="48" customWidth="1"/>
    <col min="10" max="10" width="14.28515625" style="350" customWidth="1"/>
    <col min="11" max="11" width="8" style="347" customWidth="1"/>
    <col min="12" max="12" width="8" customWidth="1"/>
    <col min="13" max="13" width="8" style="347" customWidth="1"/>
    <col min="14" max="16384" width="8" style="347"/>
  </cols>
  <sheetData>
    <row r="1" spans="3:13" ht="11.25" customHeight="1" x14ac:dyDescent="0.25">
      <c r="E1" s="2"/>
      <c r="F1" s="332"/>
      <c r="I1" s="2"/>
      <c r="J1" s="332"/>
      <c r="M1" s="329"/>
    </row>
    <row r="2" spans="3:13" ht="11.25" customHeight="1" x14ac:dyDescent="0.25">
      <c r="C2" s="311" t="s">
        <v>614</v>
      </c>
      <c r="E2" s="2"/>
      <c r="F2" s="332"/>
      <c r="I2" s="2"/>
      <c r="J2" s="332"/>
    </row>
    <row r="3" spans="3:13" ht="11.25" customHeight="1" x14ac:dyDescent="0.25">
      <c r="E3" s="2"/>
      <c r="F3" s="332"/>
      <c r="I3" s="2"/>
      <c r="J3" s="332"/>
    </row>
    <row r="4" spans="3:13" ht="11.25" customHeight="1" x14ac:dyDescent="0.25">
      <c r="C4" s="140"/>
      <c r="D4" s="455" t="s">
        <v>341</v>
      </c>
      <c r="E4" s="455"/>
      <c r="F4" s="456"/>
      <c r="G4" s="142"/>
      <c r="H4" s="455" t="s">
        <v>342</v>
      </c>
      <c r="I4" s="455"/>
      <c r="J4" s="456"/>
    </row>
    <row r="5" spans="3:13" ht="11.25" customHeight="1" x14ac:dyDescent="0.25">
      <c r="C5" s="4"/>
      <c r="D5" s="3"/>
      <c r="E5" s="21"/>
      <c r="F5" s="52"/>
      <c r="G5" s="150"/>
      <c r="H5" s="3"/>
      <c r="I5" s="21"/>
      <c r="J5" s="244"/>
    </row>
    <row r="6" spans="3:13" ht="11.25" customHeight="1" x14ac:dyDescent="0.25">
      <c r="C6" s="140" t="s">
        <v>343</v>
      </c>
      <c r="D6" s="175" t="s">
        <v>344</v>
      </c>
      <c r="E6" s="175" t="s">
        <v>345</v>
      </c>
      <c r="F6" s="13" t="s">
        <v>346</v>
      </c>
      <c r="G6" s="150"/>
      <c r="H6" s="175" t="s">
        <v>347</v>
      </c>
      <c r="I6" s="17" t="s">
        <v>345</v>
      </c>
      <c r="J6" s="147" t="s">
        <v>346</v>
      </c>
    </row>
    <row r="7" spans="3:13" ht="11.25" customHeight="1" x14ac:dyDescent="0.25">
      <c r="C7" s="4"/>
      <c r="D7" s="148" t="s">
        <v>156</v>
      </c>
      <c r="E7" s="148"/>
      <c r="F7" s="52"/>
      <c r="G7" s="151"/>
      <c r="H7" s="148" t="s">
        <v>156</v>
      </c>
      <c r="I7" s="21"/>
      <c r="J7" s="152"/>
    </row>
    <row r="8" spans="3:13" ht="11.25" customHeight="1" x14ac:dyDescent="0.25">
      <c r="C8" s="140" t="s">
        <v>348</v>
      </c>
      <c r="D8" s="113"/>
      <c r="E8" s="50"/>
      <c r="F8" s="49"/>
      <c r="G8" s="89"/>
      <c r="H8" s="113"/>
      <c r="I8" s="50"/>
      <c r="J8" s="245"/>
    </row>
    <row r="9" spans="3:13" ht="11.25" customHeight="1" x14ac:dyDescent="0.25">
      <c r="C9" s="23" t="s">
        <v>349</v>
      </c>
      <c r="D9" s="23" t="s">
        <v>350</v>
      </c>
      <c r="E9" s="209">
        <v>10</v>
      </c>
      <c r="F9" s="22">
        <v>100000</v>
      </c>
      <c r="G9" s="20"/>
      <c r="H9" s="23" t="s">
        <v>351</v>
      </c>
      <c r="I9" s="21">
        <v>6</v>
      </c>
      <c r="J9" s="22">
        <v>100000</v>
      </c>
    </row>
    <row r="10" spans="3:13" ht="11.25" customHeight="1" x14ac:dyDescent="0.25">
      <c r="C10" s="23" t="s">
        <v>352</v>
      </c>
      <c r="D10" s="23" t="s">
        <v>353</v>
      </c>
      <c r="E10" s="209">
        <v>8</v>
      </c>
      <c r="F10" s="22">
        <v>4000000</v>
      </c>
      <c r="H10" s="23" t="s">
        <v>354</v>
      </c>
      <c r="I10" s="21">
        <v>11</v>
      </c>
      <c r="J10" s="22">
        <v>4000000</v>
      </c>
    </row>
    <row r="11" spans="3:13" ht="11.25" customHeight="1" x14ac:dyDescent="0.25">
      <c r="C11" s="23" t="s">
        <v>618</v>
      </c>
      <c r="D11" s="23" t="s">
        <v>353</v>
      </c>
      <c r="E11" s="209">
        <v>8</v>
      </c>
      <c r="F11" s="22">
        <v>3000</v>
      </c>
      <c r="H11" s="23" t="s">
        <v>619</v>
      </c>
      <c r="I11" s="21">
        <v>12</v>
      </c>
      <c r="J11" s="22">
        <v>3000</v>
      </c>
    </row>
    <row r="12" spans="3:13" ht="11.25" customHeight="1" x14ac:dyDescent="0.25">
      <c r="C12" s="143"/>
      <c r="D12" s="23"/>
      <c r="E12" s="209"/>
      <c r="F12" s="22"/>
      <c r="H12" s="23"/>
      <c r="I12" s="21"/>
      <c r="J12" s="22"/>
    </row>
    <row r="13" spans="3:13" ht="11.25" customHeight="1" x14ac:dyDescent="0.25">
      <c r="C13" s="143"/>
      <c r="D13" s="23"/>
      <c r="E13" s="209"/>
      <c r="F13" s="22"/>
      <c r="H13" s="23"/>
      <c r="I13" s="21"/>
      <c r="J13" s="22"/>
    </row>
    <row r="14" spans="3:13" ht="11.25" customHeight="1" x14ac:dyDescent="0.25">
      <c r="C14" s="143"/>
      <c r="D14" s="23"/>
      <c r="E14" s="209"/>
      <c r="F14" s="22"/>
      <c r="H14" s="23"/>
      <c r="I14" s="21"/>
      <c r="J14" s="22"/>
    </row>
    <row r="15" spans="3:13" ht="11.25" customHeight="1" x14ac:dyDescent="0.25">
      <c r="C15" s="143"/>
      <c r="D15" s="23"/>
      <c r="E15" s="209"/>
      <c r="F15" s="22"/>
      <c r="H15" s="23"/>
      <c r="I15" s="21"/>
      <c r="J15" s="22"/>
    </row>
    <row r="16" spans="3:13" ht="11.25" customHeight="1" x14ac:dyDescent="0.25">
      <c r="C16" s="143"/>
      <c r="D16" s="23"/>
      <c r="E16" s="209"/>
      <c r="F16" s="22"/>
      <c r="H16" s="23"/>
      <c r="I16" s="21"/>
      <c r="J16" s="22"/>
    </row>
    <row r="17" spans="2:12" ht="11.25" customHeight="1" x14ac:dyDescent="0.25">
      <c r="C17" s="4"/>
      <c r="D17" s="23"/>
      <c r="E17" s="209"/>
      <c r="F17" s="22"/>
      <c r="H17" s="23"/>
      <c r="I17" s="21"/>
      <c r="J17" s="22"/>
    </row>
    <row r="18" spans="2:12" s="318" customFormat="1" ht="11.25" customHeight="1" thickBot="1" x14ac:dyDescent="0.25">
      <c r="C18" s="205" t="s">
        <v>355</v>
      </c>
      <c r="D18" s="206"/>
      <c r="E18" s="207"/>
      <c r="F18" s="51">
        <f>SUM(F9:F17)</f>
        <v>4103000</v>
      </c>
      <c r="H18" s="206"/>
      <c r="I18" s="208"/>
      <c r="J18" s="51">
        <f>SUM(J9:J17)</f>
        <v>4103000</v>
      </c>
    </row>
    <row r="19" spans="2:12" ht="11.25" customHeight="1" thickTop="1" x14ac:dyDescent="0.25">
      <c r="C19" s="143" t="s">
        <v>356</v>
      </c>
      <c r="D19" s="23"/>
      <c r="E19" s="209"/>
      <c r="F19" s="22"/>
      <c r="H19" s="23"/>
      <c r="I19" s="21"/>
      <c r="J19" s="22"/>
    </row>
    <row r="20" spans="2:12" ht="11.25" customHeight="1" x14ac:dyDescent="0.25">
      <c r="C20" s="419" t="s">
        <v>622</v>
      </c>
      <c r="D20" s="419" t="s">
        <v>351</v>
      </c>
      <c r="E20" s="420">
        <v>8</v>
      </c>
      <c r="F20" s="421">
        <v>142640</v>
      </c>
      <c r="G20" s="422"/>
      <c r="H20" s="419" t="s">
        <v>623</v>
      </c>
      <c r="I20" s="423">
        <v>28</v>
      </c>
      <c r="J20" s="421">
        <v>142640</v>
      </c>
    </row>
    <row r="21" spans="2:12" ht="11.25" customHeight="1" x14ac:dyDescent="0.25">
      <c r="C21" s="143"/>
      <c r="D21" s="23"/>
      <c r="E21" s="209"/>
      <c r="F21" s="22"/>
      <c r="H21" s="23"/>
      <c r="I21" s="21"/>
      <c r="J21" s="22"/>
    </row>
    <row r="22" spans="2:12" ht="11.25" customHeight="1" x14ac:dyDescent="0.25">
      <c r="C22" s="143"/>
      <c r="D22" s="23"/>
      <c r="E22" s="209"/>
      <c r="F22" s="22"/>
      <c r="H22" s="23"/>
      <c r="I22" s="21"/>
      <c r="J22" s="22"/>
    </row>
    <row r="23" spans="2:12" customFormat="1" ht="15" customHeight="1" x14ac:dyDescent="0.25">
      <c r="C23" s="424" t="s">
        <v>624</v>
      </c>
      <c r="D23" s="23"/>
      <c r="E23" s="209"/>
      <c r="F23" s="22"/>
      <c r="H23" s="23"/>
      <c r="I23" s="21"/>
      <c r="J23" s="22"/>
      <c r="L23" s="347"/>
    </row>
    <row r="24" spans="2:12" ht="11.25" customHeight="1" x14ac:dyDescent="0.25">
      <c r="C24" s="143"/>
      <c r="D24" s="23"/>
      <c r="E24" s="209"/>
      <c r="F24" s="22"/>
      <c r="H24" s="23"/>
      <c r="I24" s="21"/>
      <c r="J24" s="22"/>
    </row>
    <row r="25" spans="2:12" ht="11.25" customHeight="1" x14ac:dyDescent="0.25">
      <c r="C25" s="143"/>
      <c r="D25" s="23"/>
      <c r="E25" s="209"/>
      <c r="F25" s="22"/>
      <c r="H25" s="23"/>
      <c r="I25" s="21"/>
      <c r="J25" s="22"/>
    </row>
    <row r="26" spans="2:12" ht="11.25" customHeight="1" x14ac:dyDescent="0.25">
      <c r="C26" s="143"/>
      <c r="D26" s="23"/>
      <c r="E26" s="209"/>
      <c r="F26" s="22"/>
      <c r="H26" s="23"/>
      <c r="I26" s="21"/>
      <c r="J26" s="22"/>
    </row>
    <row r="27" spans="2:12" ht="11.25" customHeight="1" x14ac:dyDescent="0.25">
      <c r="C27" s="143"/>
      <c r="D27" s="23"/>
      <c r="E27" s="209"/>
      <c r="F27" s="22"/>
      <c r="H27" s="23"/>
      <c r="I27" s="21"/>
      <c r="J27" s="22"/>
    </row>
    <row r="28" spans="2:12" ht="11.25" customHeight="1" x14ac:dyDescent="0.25">
      <c r="B28" s="329"/>
      <c r="C28" s="143"/>
      <c r="D28" s="23"/>
      <c r="E28" s="209"/>
      <c r="F28" s="22"/>
      <c r="H28" s="23"/>
      <c r="I28" s="21"/>
      <c r="J28" s="22"/>
    </row>
    <row r="29" spans="2:12" ht="11.25" customHeight="1" x14ac:dyDescent="0.25">
      <c r="C29" s="143"/>
      <c r="D29" s="23"/>
      <c r="E29" s="209"/>
      <c r="F29" s="22"/>
      <c r="H29" s="23"/>
      <c r="I29" s="21"/>
      <c r="J29" s="22"/>
    </row>
    <row r="30" spans="2:12" ht="11.25" customHeight="1" x14ac:dyDescent="0.25">
      <c r="C30" s="4"/>
      <c r="D30" s="23"/>
      <c r="E30" s="209"/>
      <c r="F30" s="22"/>
      <c r="H30" s="23"/>
      <c r="I30" s="21"/>
      <c r="J30" s="22"/>
    </row>
    <row r="31" spans="2:12" s="373" customFormat="1" ht="11.25" customHeight="1" x14ac:dyDescent="0.25">
      <c r="C31" s="239" t="s">
        <v>355</v>
      </c>
      <c r="D31" s="240"/>
      <c r="E31" s="241"/>
      <c r="F31" s="51">
        <f>SUM(F18:F29)</f>
        <v>4245640</v>
      </c>
      <c r="G31" s="242"/>
      <c r="H31" s="240"/>
      <c r="I31" s="243"/>
      <c r="J31" s="51">
        <f>SUM(J18:J29)</f>
        <v>4245640</v>
      </c>
    </row>
    <row r="33" spans="3:10" ht="11.1" customHeight="1" x14ac:dyDescent="0.25">
      <c r="E33" s="2"/>
      <c r="F33" s="332"/>
      <c r="I33" s="2"/>
      <c r="J33" s="332"/>
    </row>
    <row r="35" spans="3:10" ht="11.1" customHeight="1" x14ac:dyDescent="0.25">
      <c r="C35" s="444" t="s">
        <v>82</v>
      </c>
      <c r="D35" s="444"/>
      <c r="E35" s="444"/>
      <c r="F35" s="444"/>
      <c r="G35" s="444"/>
      <c r="H35" s="444"/>
      <c r="I35" s="444"/>
      <c r="J35" s="444"/>
    </row>
    <row r="36" spans="3:10" ht="11.1" customHeight="1" x14ac:dyDescent="0.25">
      <c r="E36" s="17" t="s">
        <v>83</v>
      </c>
      <c r="F36" s="332"/>
      <c r="I36" s="2"/>
      <c r="J36" s="332"/>
    </row>
    <row r="38" spans="3:10" ht="11.1" customHeight="1" x14ac:dyDescent="0.25">
      <c r="E38" s="17" t="s">
        <v>357</v>
      </c>
      <c r="F38" s="332"/>
      <c r="I38" s="2"/>
      <c r="J38" s="332"/>
    </row>
    <row r="40" spans="3:10" ht="11.1" customHeight="1" x14ac:dyDescent="0.25">
      <c r="E40" s="2"/>
      <c r="F40" s="332"/>
      <c r="H40" s="348"/>
      <c r="I40" s="2"/>
      <c r="J40" s="332"/>
    </row>
    <row r="41" spans="3:10" ht="11.1" customHeight="1" x14ac:dyDescent="0.25">
      <c r="E41" s="2"/>
      <c r="F41" s="332"/>
      <c r="I41" s="17"/>
      <c r="J41" s="349"/>
    </row>
    <row r="42" spans="3:10" x14ac:dyDescent="0.25">
      <c r="J42" s="331" t="s">
        <v>358</v>
      </c>
    </row>
    <row r="43" spans="3:10" x14ac:dyDescent="0.25">
      <c r="J43" s="331" t="s">
        <v>359</v>
      </c>
    </row>
  </sheetData>
  <mergeCells count="3">
    <mergeCell ref="D4:F4"/>
    <mergeCell ref="H4:J4"/>
    <mergeCell ref="C35:J35"/>
  </mergeCells>
  <phoneticPr fontId="33" type="noConversion"/>
  <pageMargins left="0.25" right="0.25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2D805-7874-4734-9475-3CFB1E19ADF7}">
  <sheetPr>
    <tabColor rgb="FF00B050"/>
  </sheetPr>
  <dimension ref="A1:O35"/>
  <sheetViews>
    <sheetView topLeftCell="A12" workbookViewId="0">
      <selection activeCell="E16" sqref="E16"/>
    </sheetView>
  </sheetViews>
  <sheetFormatPr defaultRowHeight="15" x14ac:dyDescent="0.25"/>
  <cols>
    <col min="1" max="1" width="10.28515625" customWidth="1"/>
    <col min="2" max="2" width="9.140625" customWidth="1"/>
    <col min="3" max="3" width="10.42578125" customWidth="1"/>
    <col min="4" max="4" width="4.85546875" customWidth="1"/>
    <col min="5" max="5" width="3" customWidth="1"/>
    <col min="6" max="6" width="4.85546875" customWidth="1"/>
    <col min="7" max="7" width="16" customWidth="1"/>
    <col min="8" max="8" width="10.42578125" customWidth="1"/>
    <col min="9" max="9" width="2.7109375" customWidth="1"/>
    <col min="10" max="10" width="18.5703125" customWidth="1"/>
  </cols>
  <sheetData>
    <row r="1" spans="1:10" ht="16.5" customHeight="1" thickBot="1" x14ac:dyDescent="0.3">
      <c r="A1" s="457" t="s">
        <v>360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15.75" customHeight="1" thickTop="1" x14ac:dyDescent="0.25"/>
    <row r="3" spans="1:10" x14ac:dyDescent="0.25">
      <c r="A3" t="s">
        <v>361</v>
      </c>
    </row>
    <row r="4" spans="1:10" x14ac:dyDescent="0.25">
      <c r="A4" t="s">
        <v>362</v>
      </c>
    </row>
    <row r="5" spans="1:10" x14ac:dyDescent="0.25">
      <c r="A5" t="s">
        <v>363</v>
      </c>
    </row>
    <row r="7" spans="1:10" x14ac:dyDescent="0.25">
      <c r="A7" s="458" t="s">
        <v>615</v>
      </c>
      <c r="B7" s="458"/>
      <c r="C7" s="458"/>
      <c r="D7" s="458"/>
      <c r="E7" s="458"/>
      <c r="F7" s="458"/>
      <c r="G7" s="458"/>
      <c r="H7" s="458"/>
      <c r="I7" s="458"/>
      <c r="J7" s="458"/>
    </row>
    <row r="9" spans="1:10" x14ac:dyDescent="0.25">
      <c r="A9" t="s">
        <v>364</v>
      </c>
      <c r="B9" s="211" t="s">
        <v>365</v>
      </c>
      <c r="C9" s="182"/>
      <c r="D9" s="182"/>
      <c r="E9" s="182"/>
      <c r="F9" s="182"/>
      <c r="G9" s="182"/>
      <c r="H9" s="182"/>
      <c r="I9" s="182"/>
      <c r="J9" s="182"/>
    </row>
    <row r="11" spans="1:10" x14ac:dyDescent="0.25">
      <c r="A11" t="s">
        <v>366</v>
      </c>
      <c r="C11" s="182"/>
      <c r="D11" s="182"/>
      <c r="E11" s="182"/>
      <c r="F11" s="182"/>
      <c r="G11" s="182"/>
      <c r="H11" s="182"/>
      <c r="I11" s="182"/>
      <c r="J11" s="182"/>
    </row>
    <row r="13" spans="1:10" x14ac:dyDescent="0.25">
      <c r="A13" t="s">
        <v>367</v>
      </c>
      <c r="I13" s="351" t="s">
        <v>368</v>
      </c>
      <c r="J13" s="187"/>
    </row>
    <row r="14" spans="1:10" x14ac:dyDescent="0.25">
      <c r="J14" s="332"/>
    </row>
    <row r="15" spans="1:10" x14ac:dyDescent="0.25">
      <c r="A15" t="s">
        <v>369</v>
      </c>
      <c r="I15" s="351" t="s">
        <v>368</v>
      </c>
      <c r="J15" s="187"/>
    </row>
    <row r="16" spans="1:10" x14ac:dyDescent="0.25">
      <c r="J16" s="332"/>
    </row>
    <row r="17" spans="1:15" x14ac:dyDescent="0.25">
      <c r="A17" t="s">
        <v>370</v>
      </c>
      <c r="I17" s="351" t="s">
        <v>368</v>
      </c>
      <c r="J17" s="187"/>
    </row>
    <row r="18" spans="1:15" x14ac:dyDescent="0.25">
      <c r="J18" s="332"/>
    </row>
    <row r="19" spans="1:15" x14ac:dyDescent="0.25">
      <c r="A19" t="s">
        <v>371</v>
      </c>
      <c r="I19" s="351" t="s">
        <v>368</v>
      </c>
      <c r="J19" s="187"/>
    </row>
    <row r="20" spans="1:15" x14ac:dyDescent="0.25">
      <c r="J20" s="332"/>
    </row>
    <row r="21" spans="1:15" x14ac:dyDescent="0.25">
      <c r="A21" t="s">
        <v>372</v>
      </c>
      <c r="I21" s="351" t="s">
        <v>368</v>
      </c>
      <c r="J21" s="187"/>
    </row>
    <row r="22" spans="1:15" x14ac:dyDescent="0.25">
      <c r="J22" s="332"/>
    </row>
    <row r="23" spans="1:15" x14ac:dyDescent="0.25">
      <c r="A23" t="s">
        <v>373</v>
      </c>
      <c r="I23" s="351" t="s">
        <v>368</v>
      </c>
      <c r="J23" s="187"/>
      <c r="O23" s="343"/>
    </row>
    <row r="24" spans="1:15" x14ac:dyDescent="0.25">
      <c r="A24" t="s">
        <v>374</v>
      </c>
      <c r="J24" s="332"/>
    </row>
    <row r="26" spans="1:15" ht="18" customHeight="1" thickBot="1" x14ac:dyDescent="0.3">
      <c r="A26" s="352" t="s">
        <v>375</v>
      </c>
      <c r="I26" s="351" t="s">
        <v>368</v>
      </c>
      <c r="J26" s="210">
        <f>SUM(J13,J15,J17,J19,J21,J23)</f>
        <v>0</v>
      </c>
    </row>
    <row r="27" spans="1:15" ht="15.75" customHeight="1" thickTop="1" x14ac:dyDescent="0.25"/>
    <row r="31" spans="1:15" x14ac:dyDescent="0.25">
      <c r="A31" s="342" t="s">
        <v>376</v>
      </c>
      <c r="B31" s="459" t="s">
        <v>82</v>
      </c>
      <c r="C31" s="459"/>
      <c r="D31" s="459"/>
      <c r="E31" s="459"/>
      <c r="F31" s="459"/>
      <c r="G31" s="459"/>
      <c r="H31" s="459"/>
      <c r="I31" s="459"/>
      <c r="J31" s="353" t="str">
        <f>"Budget Year "&amp;TEXT('[1]Form 1'!C134,"yy")</f>
        <v>Budget Year 2019-2020</v>
      </c>
    </row>
    <row r="33" spans="10:10" x14ac:dyDescent="0.25">
      <c r="J33" s="315" t="s">
        <v>392</v>
      </c>
    </row>
    <row r="34" spans="10:10" x14ac:dyDescent="0.25">
      <c r="J34" s="315" t="s">
        <v>377</v>
      </c>
    </row>
    <row r="35" spans="10:10" x14ac:dyDescent="0.25">
      <c r="J35" s="321"/>
    </row>
  </sheetData>
  <mergeCells count="3">
    <mergeCell ref="A1:J1"/>
    <mergeCell ref="A7:J7"/>
    <mergeCell ref="B31:I3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D2CE8-FF11-4E0A-9E74-A36AF74CC574}">
  <sheetPr>
    <tabColor rgb="FF00B050"/>
  </sheetPr>
  <dimension ref="A1:K36"/>
  <sheetViews>
    <sheetView topLeftCell="A8" workbookViewId="0">
      <selection activeCell="E16" sqref="E16"/>
    </sheetView>
  </sheetViews>
  <sheetFormatPr defaultRowHeight="15" x14ac:dyDescent="0.25"/>
  <cols>
    <col min="1" max="1" width="4.42578125" customWidth="1"/>
    <col min="2" max="2" width="32.5703125" customWidth="1"/>
    <col min="3" max="3" width="12" customWidth="1"/>
    <col min="4" max="4" width="12.140625" customWidth="1"/>
    <col min="5" max="6" width="11.7109375" customWidth="1"/>
    <col min="7" max="7" width="45.5703125" customWidth="1"/>
  </cols>
  <sheetData>
    <row r="1" spans="1:11" ht="15" customHeight="1" x14ac:dyDescent="0.25">
      <c r="A1" s="460" t="s">
        <v>378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</row>
    <row r="2" spans="1:11" ht="15" customHeight="1" x14ac:dyDescent="0.25">
      <c r="A2" s="460" t="s">
        <v>616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</row>
    <row r="3" spans="1:11" ht="16.5" customHeight="1" x14ac:dyDescent="0.35">
      <c r="A3" s="334"/>
      <c r="B3" s="357" t="s">
        <v>379</v>
      </c>
      <c r="C3" s="1" t="s">
        <v>82</v>
      </c>
      <c r="D3" s="215"/>
      <c r="E3" s="216"/>
      <c r="G3" s="334"/>
    </row>
    <row r="4" spans="1:11" ht="15" customHeight="1" x14ac:dyDescent="0.25">
      <c r="A4" s="334"/>
      <c r="B4" s="358" t="s">
        <v>380</v>
      </c>
      <c r="C4" s="217"/>
      <c r="D4" s="217"/>
      <c r="E4" s="217"/>
      <c r="F4" s="334"/>
      <c r="G4" s="334"/>
    </row>
    <row r="5" spans="1:11" ht="15.75" customHeight="1" x14ac:dyDescent="0.25">
      <c r="B5" s="357" t="s">
        <v>381</v>
      </c>
      <c r="C5" s="212"/>
      <c r="D5" s="212"/>
      <c r="E5" s="218"/>
      <c r="F5" s="355"/>
    </row>
    <row r="6" spans="1:11" ht="15" customHeight="1" x14ac:dyDescent="0.25">
      <c r="B6" s="357" t="s">
        <v>382</v>
      </c>
      <c r="C6" s="212"/>
      <c r="D6" s="212"/>
      <c r="G6" s="359" t="s">
        <v>383</v>
      </c>
    </row>
    <row r="8" spans="1:11" ht="51.75" customHeight="1" x14ac:dyDescent="0.25">
      <c r="A8" s="192" t="s">
        <v>384</v>
      </c>
      <c r="B8" s="219" t="s">
        <v>385</v>
      </c>
      <c r="C8" s="220" t="s">
        <v>386</v>
      </c>
      <c r="D8" s="220" t="s">
        <v>387</v>
      </c>
      <c r="E8" s="220" t="s">
        <v>388</v>
      </c>
      <c r="F8" s="220" t="s">
        <v>617</v>
      </c>
      <c r="G8" s="221" t="s">
        <v>389</v>
      </c>
    </row>
    <row r="9" spans="1:11" ht="16.5" customHeight="1" x14ac:dyDescent="0.35">
      <c r="A9" s="222">
        <v>1</v>
      </c>
      <c r="B9" s="223"/>
      <c r="C9" s="224"/>
      <c r="D9" s="224"/>
      <c r="E9" s="225"/>
      <c r="F9" s="226"/>
      <c r="G9" s="227"/>
      <c r="H9" s="360"/>
      <c r="I9" s="360"/>
    </row>
    <row r="10" spans="1:11" x14ac:dyDescent="0.25">
      <c r="A10" s="222">
        <v>2</v>
      </c>
      <c r="B10" s="228"/>
      <c r="C10" s="229"/>
      <c r="D10" s="229"/>
      <c r="E10" s="229"/>
      <c r="F10" s="229"/>
      <c r="G10" s="229"/>
      <c r="H10" s="360"/>
      <c r="I10" s="360"/>
    </row>
    <row r="11" spans="1:11" x14ac:dyDescent="0.25">
      <c r="A11" s="222">
        <v>3</v>
      </c>
      <c r="B11" s="228"/>
      <c r="C11" s="229"/>
      <c r="D11" s="229"/>
      <c r="E11" s="229"/>
      <c r="F11" s="229"/>
      <c r="G11" s="229"/>
      <c r="H11" s="360"/>
      <c r="I11" s="360"/>
    </row>
    <row r="12" spans="1:11" x14ac:dyDescent="0.25">
      <c r="A12" s="222">
        <v>4</v>
      </c>
      <c r="B12" s="228"/>
      <c r="C12" s="229"/>
      <c r="D12" s="229"/>
      <c r="E12" s="229"/>
      <c r="F12" s="229"/>
      <c r="G12" s="229"/>
      <c r="H12" s="360"/>
      <c r="I12" s="360"/>
    </row>
    <row r="13" spans="1:11" x14ac:dyDescent="0.25">
      <c r="A13" s="222">
        <v>5</v>
      </c>
      <c r="B13" s="228"/>
      <c r="C13" s="229"/>
      <c r="D13" s="229"/>
      <c r="E13" s="229"/>
      <c r="F13" s="229"/>
      <c r="G13" s="229"/>
      <c r="H13" s="360"/>
      <c r="I13" s="360"/>
    </row>
    <row r="14" spans="1:11" x14ac:dyDescent="0.25">
      <c r="A14" s="222">
        <v>6</v>
      </c>
      <c r="B14" s="230"/>
      <c r="C14" s="229"/>
      <c r="D14" s="229"/>
      <c r="E14" s="229"/>
      <c r="F14" s="229"/>
      <c r="G14" s="229"/>
      <c r="H14" s="360"/>
      <c r="I14" s="360"/>
    </row>
    <row r="15" spans="1:11" x14ac:dyDescent="0.25">
      <c r="A15" s="222">
        <v>7</v>
      </c>
      <c r="B15" s="228"/>
      <c r="C15" s="229"/>
      <c r="D15" s="229"/>
      <c r="E15" s="229"/>
      <c r="F15" s="229"/>
      <c r="G15" s="229"/>
      <c r="H15" s="360"/>
      <c r="I15" s="360"/>
    </row>
    <row r="16" spans="1:11" x14ac:dyDescent="0.25">
      <c r="A16" s="222">
        <v>8</v>
      </c>
      <c r="B16" s="230"/>
      <c r="C16" s="229"/>
      <c r="D16" s="229"/>
      <c r="E16" s="229"/>
      <c r="F16" s="229"/>
      <c r="G16" s="229"/>
      <c r="H16" s="360"/>
      <c r="I16" s="360"/>
    </row>
    <row r="17" spans="1:9" x14ac:dyDescent="0.25">
      <c r="A17" s="222">
        <v>9</v>
      </c>
      <c r="B17" s="228"/>
      <c r="C17" s="229"/>
      <c r="D17" s="229"/>
      <c r="E17" s="229"/>
      <c r="F17" s="229"/>
      <c r="G17" s="229"/>
      <c r="H17" s="360"/>
      <c r="I17" s="360"/>
    </row>
    <row r="18" spans="1:9" x14ac:dyDescent="0.25">
      <c r="A18" s="222">
        <v>10</v>
      </c>
      <c r="B18" s="230"/>
      <c r="C18" s="229"/>
      <c r="D18" s="229"/>
      <c r="E18" s="229"/>
      <c r="F18" s="229"/>
      <c r="G18" s="229"/>
      <c r="H18" s="360"/>
      <c r="I18" s="360"/>
    </row>
    <row r="19" spans="1:9" x14ac:dyDescent="0.25">
      <c r="A19" s="222">
        <v>11</v>
      </c>
      <c r="B19" s="228"/>
      <c r="C19" s="229"/>
      <c r="D19" s="229"/>
      <c r="E19" s="229"/>
      <c r="F19" s="229"/>
      <c r="G19" s="229"/>
    </row>
    <row r="20" spans="1:9" x14ac:dyDescent="0.25">
      <c r="A20" s="222">
        <v>12</v>
      </c>
      <c r="B20" s="230"/>
      <c r="C20" s="229"/>
      <c r="D20" s="229"/>
      <c r="E20" s="229"/>
      <c r="F20" s="229"/>
      <c r="G20" s="229"/>
    </row>
    <row r="21" spans="1:9" x14ac:dyDescent="0.25">
      <c r="A21" s="222">
        <v>13</v>
      </c>
      <c r="B21" s="228"/>
      <c r="C21" s="229"/>
      <c r="D21" s="229"/>
      <c r="E21" s="229"/>
      <c r="F21" s="229"/>
      <c r="G21" s="229"/>
    </row>
    <row r="22" spans="1:9" x14ac:dyDescent="0.25">
      <c r="A22" s="222">
        <v>14</v>
      </c>
      <c r="B22" s="230"/>
      <c r="C22" s="229"/>
      <c r="D22" s="229"/>
      <c r="E22" s="229"/>
      <c r="F22" s="229"/>
      <c r="G22" s="229"/>
    </row>
    <row r="23" spans="1:9" x14ac:dyDescent="0.25">
      <c r="A23" s="222">
        <v>15</v>
      </c>
      <c r="B23" s="228"/>
      <c r="C23" s="229"/>
      <c r="D23" s="229"/>
      <c r="E23" s="229"/>
      <c r="F23" s="229"/>
      <c r="G23" s="229"/>
    </row>
    <row r="24" spans="1:9" x14ac:dyDescent="0.25">
      <c r="A24" s="222">
        <v>16</v>
      </c>
      <c r="B24" s="230"/>
      <c r="C24" s="229"/>
      <c r="D24" s="229"/>
      <c r="E24" s="229"/>
      <c r="F24" s="229"/>
      <c r="G24" s="229"/>
    </row>
    <row r="25" spans="1:9" x14ac:dyDescent="0.25">
      <c r="A25" s="222">
        <v>17</v>
      </c>
      <c r="B25" s="230"/>
      <c r="C25" s="229"/>
      <c r="D25" s="229"/>
      <c r="E25" s="229"/>
      <c r="F25" s="229"/>
      <c r="G25" s="229"/>
    </row>
    <row r="26" spans="1:9" x14ac:dyDescent="0.25">
      <c r="A26" s="222">
        <v>18</v>
      </c>
      <c r="B26" s="228"/>
      <c r="C26" s="229"/>
      <c r="D26" s="229"/>
      <c r="E26" s="229"/>
      <c r="F26" s="229"/>
      <c r="G26" s="229"/>
    </row>
    <row r="27" spans="1:9" ht="13.5" customHeight="1" thickBot="1" x14ac:dyDescent="0.3">
      <c r="A27" s="222">
        <v>19</v>
      </c>
      <c r="B27" s="231"/>
      <c r="C27" s="232"/>
      <c r="D27" s="232"/>
      <c r="E27" s="232"/>
      <c r="F27" s="232"/>
      <c r="G27" s="232"/>
    </row>
    <row r="28" spans="1:9" ht="13.5" customHeight="1" thickBot="1" x14ac:dyDescent="0.3">
      <c r="A28" s="222">
        <v>20</v>
      </c>
      <c r="B28" s="213" t="s">
        <v>390</v>
      </c>
      <c r="C28" s="361"/>
      <c r="D28" s="361"/>
      <c r="E28" s="214">
        <f>SUM(E9:E27)</f>
        <v>0</v>
      </c>
      <c r="F28" s="214">
        <f>SUM(F9:F27)</f>
        <v>0</v>
      </c>
      <c r="G28" s="361"/>
    </row>
    <row r="29" spans="1:9" ht="14.25" customHeight="1" x14ac:dyDescent="0.25">
      <c r="A29" s="354"/>
      <c r="B29" s="352"/>
      <c r="C29" s="355"/>
      <c r="D29" s="355"/>
      <c r="E29" s="356"/>
      <c r="F29" s="356"/>
    </row>
    <row r="30" spans="1:9" x14ac:dyDescent="0.25">
      <c r="B30" t="s">
        <v>391</v>
      </c>
    </row>
    <row r="31" spans="1:9" x14ac:dyDescent="0.25">
      <c r="F31" s="315"/>
      <c r="G31" s="315" t="s">
        <v>401</v>
      </c>
    </row>
    <row r="32" spans="1:9" x14ac:dyDescent="0.25">
      <c r="G32" s="315" t="s">
        <v>393</v>
      </c>
    </row>
    <row r="36" spans="7:7" x14ac:dyDescent="0.25">
      <c r="G36" s="362"/>
    </row>
  </sheetData>
  <mergeCells count="2">
    <mergeCell ref="A1:K1"/>
    <mergeCell ref="A2:K2"/>
  </mergeCells>
  <pageMargins left="0.25" right="0.25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3D163-3FB5-4380-A493-D7ECDC4B2BB8}">
  <sheetPr>
    <tabColor rgb="FF00B050"/>
  </sheetPr>
  <dimension ref="A1:K37"/>
  <sheetViews>
    <sheetView topLeftCell="A8" workbookViewId="0">
      <selection activeCell="E16" sqref="E16"/>
    </sheetView>
  </sheetViews>
  <sheetFormatPr defaultRowHeight="15" x14ac:dyDescent="0.25"/>
  <cols>
    <col min="1" max="1" width="4" customWidth="1"/>
    <col min="2" max="2" width="29.85546875" customWidth="1"/>
    <col min="3" max="3" width="8" bestFit="1" customWidth="1"/>
    <col min="4" max="4" width="10.42578125" customWidth="1"/>
    <col min="5" max="5" width="8" bestFit="1" customWidth="1"/>
    <col min="6" max="6" width="10.42578125" customWidth="1"/>
    <col min="7" max="7" width="10.5703125" customWidth="1"/>
    <col min="8" max="8" width="7.85546875" bestFit="1" customWidth="1"/>
    <col min="9" max="9" width="11" customWidth="1"/>
    <col min="10" max="10" width="11.85546875" customWidth="1"/>
    <col min="11" max="11" width="18.28515625" customWidth="1"/>
  </cols>
  <sheetData>
    <row r="1" spans="1:11" ht="15" customHeight="1" x14ac:dyDescent="0.25">
      <c r="A1" s="460" t="s">
        <v>394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</row>
    <row r="2" spans="1:11" ht="15" customHeight="1" x14ac:dyDescent="0.25">
      <c r="A2" s="460" t="s">
        <v>616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</row>
    <row r="3" spans="1:11" ht="15" customHeight="1" x14ac:dyDescent="0.35">
      <c r="A3" s="334"/>
      <c r="B3" s="357" t="s">
        <v>379</v>
      </c>
      <c r="C3" s="1" t="s">
        <v>82</v>
      </c>
      <c r="D3" s="215"/>
      <c r="E3" s="234"/>
      <c r="F3" s="216"/>
      <c r="G3" s="334"/>
      <c r="I3" s="334"/>
      <c r="J3" s="334"/>
      <c r="K3" s="334"/>
    </row>
    <row r="4" spans="1:11" ht="15" customHeight="1" x14ac:dyDescent="0.25">
      <c r="A4" s="334"/>
      <c r="B4" s="358" t="s">
        <v>380</v>
      </c>
      <c r="C4" s="217"/>
      <c r="D4" s="217"/>
      <c r="E4" s="217"/>
      <c r="F4" s="217"/>
      <c r="H4" s="334"/>
      <c r="I4" s="334"/>
      <c r="J4" s="334"/>
      <c r="K4" s="334"/>
    </row>
    <row r="5" spans="1:11" ht="15.75" customHeight="1" x14ac:dyDescent="0.25">
      <c r="B5" s="357" t="s">
        <v>381</v>
      </c>
      <c r="C5" s="212"/>
      <c r="D5" s="212"/>
      <c r="E5" s="235"/>
      <c r="F5" s="218"/>
      <c r="G5" s="355"/>
      <c r="H5" s="355"/>
      <c r="I5" s="355"/>
      <c r="J5" s="355"/>
    </row>
    <row r="6" spans="1:11" ht="15" customHeight="1" x14ac:dyDescent="0.25">
      <c r="B6" s="357" t="s">
        <v>382</v>
      </c>
      <c r="C6" s="212"/>
      <c r="D6" s="212"/>
      <c r="E6" s="212"/>
      <c r="F6" s="212"/>
      <c r="J6" s="359" t="s">
        <v>395</v>
      </c>
      <c r="K6" s="182">
        <v>0</v>
      </c>
    </row>
    <row r="8" spans="1:11" ht="76.5" customHeight="1" x14ac:dyDescent="0.25">
      <c r="A8" s="192" t="s">
        <v>384</v>
      </c>
      <c r="B8" s="222" t="s">
        <v>385</v>
      </c>
      <c r="C8" s="236" t="s">
        <v>386</v>
      </c>
      <c r="D8" s="236" t="s">
        <v>387</v>
      </c>
      <c r="E8" s="237" t="s">
        <v>396</v>
      </c>
      <c r="F8" s="236" t="s">
        <v>388</v>
      </c>
      <c r="G8" s="236" t="s">
        <v>617</v>
      </c>
      <c r="H8" s="236" t="s">
        <v>397</v>
      </c>
      <c r="I8" s="236" t="s">
        <v>398</v>
      </c>
      <c r="J8" s="236" t="s">
        <v>399</v>
      </c>
      <c r="K8" s="237" t="s">
        <v>389</v>
      </c>
    </row>
    <row r="9" spans="1:11" ht="13.5" customHeight="1" x14ac:dyDescent="0.25">
      <c r="A9" s="222">
        <v>1</v>
      </c>
      <c r="B9" s="228" t="s">
        <v>365</v>
      </c>
      <c r="C9" s="229"/>
      <c r="D9" s="229"/>
      <c r="E9" s="229"/>
      <c r="F9" s="229"/>
      <c r="G9" s="229"/>
      <c r="H9" s="229"/>
      <c r="I9" s="229"/>
      <c r="J9" s="229"/>
      <c r="K9" s="229"/>
    </row>
    <row r="10" spans="1:11" ht="13.5" customHeight="1" x14ac:dyDescent="0.25">
      <c r="A10" s="222"/>
      <c r="B10" s="228"/>
      <c r="C10" s="229"/>
      <c r="D10" s="229"/>
      <c r="E10" s="229"/>
      <c r="F10" s="229"/>
      <c r="G10" s="229"/>
      <c r="H10" s="229"/>
      <c r="I10" s="229"/>
      <c r="J10" s="229"/>
      <c r="K10" s="229"/>
    </row>
    <row r="11" spans="1:11" ht="13.5" customHeight="1" x14ac:dyDescent="0.25">
      <c r="A11" s="222"/>
      <c r="B11" s="228"/>
      <c r="C11" s="229"/>
      <c r="D11" s="229"/>
      <c r="E11" s="229"/>
      <c r="F11" s="229"/>
      <c r="G11" s="229"/>
      <c r="H11" s="229"/>
      <c r="I11" s="229"/>
      <c r="J11" s="229"/>
      <c r="K11" s="229"/>
    </row>
    <row r="12" spans="1:11" ht="13.5" customHeight="1" x14ac:dyDescent="0.25">
      <c r="A12" s="222">
        <v>2</v>
      </c>
      <c r="B12" s="228"/>
      <c r="C12" s="229"/>
      <c r="D12" s="229"/>
      <c r="E12" s="229"/>
      <c r="F12" s="229"/>
      <c r="G12" s="229"/>
      <c r="H12" s="229"/>
      <c r="I12" s="229"/>
      <c r="J12" s="229"/>
      <c r="K12" s="229"/>
    </row>
    <row r="13" spans="1:11" ht="13.5" customHeight="1" x14ac:dyDescent="0.25">
      <c r="A13" s="222"/>
      <c r="B13" s="228"/>
      <c r="C13" s="229"/>
      <c r="D13" s="229"/>
      <c r="E13" s="229"/>
      <c r="F13" s="229"/>
      <c r="G13" s="229"/>
      <c r="H13" s="229"/>
      <c r="I13" s="229"/>
      <c r="J13" s="229"/>
      <c r="K13" s="229"/>
    </row>
    <row r="14" spans="1:11" ht="13.5" customHeight="1" x14ac:dyDescent="0.25">
      <c r="A14" s="222"/>
      <c r="B14" s="228"/>
      <c r="C14" s="229"/>
      <c r="D14" s="229"/>
      <c r="E14" s="229"/>
      <c r="F14" s="229"/>
      <c r="G14" s="229"/>
      <c r="H14" s="229"/>
      <c r="I14" s="229"/>
      <c r="J14" s="229"/>
      <c r="K14" s="229"/>
    </row>
    <row r="15" spans="1:11" ht="13.5" customHeight="1" x14ac:dyDescent="0.25">
      <c r="A15" s="222">
        <v>3</v>
      </c>
      <c r="B15" s="228"/>
      <c r="C15" s="229"/>
      <c r="D15" s="229"/>
      <c r="E15" s="229"/>
      <c r="F15" s="229"/>
      <c r="G15" s="229"/>
      <c r="H15" s="229"/>
      <c r="I15" s="229"/>
      <c r="J15" s="229"/>
      <c r="K15" s="229"/>
    </row>
    <row r="16" spans="1:11" ht="13.5" customHeight="1" x14ac:dyDescent="0.25">
      <c r="A16" s="222"/>
      <c r="B16" s="228"/>
      <c r="C16" s="229"/>
      <c r="D16" s="229"/>
      <c r="E16" s="229"/>
      <c r="F16" s="229"/>
      <c r="G16" s="229"/>
      <c r="H16" s="229"/>
      <c r="I16" s="229"/>
      <c r="J16" s="229"/>
      <c r="K16" s="229"/>
    </row>
    <row r="17" spans="1:11" ht="13.5" customHeight="1" x14ac:dyDescent="0.25">
      <c r="A17" s="222"/>
      <c r="B17" s="230"/>
      <c r="C17" s="229"/>
      <c r="D17" s="229"/>
      <c r="E17" s="229"/>
      <c r="F17" s="229"/>
      <c r="G17" s="229"/>
      <c r="H17" s="229"/>
      <c r="I17" s="229"/>
      <c r="J17" s="229"/>
      <c r="K17" s="229"/>
    </row>
    <row r="18" spans="1:11" ht="13.5" customHeight="1" x14ac:dyDescent="0.25">
      <c r="A18" s="222">
        <v>4</v>
      </c>
      <c r="B18" s="228"/>
      <c r="C18" s="229"/>
      <c r="D18" s="229"/>
      <c r="E18" s="229"/>
      <c r="F18" s="229"/>
      <c r="G18" s="229"/>
      <c r="H18" s="229"/>
      <c r="I18" s="229"/>
      <c r="J18" s="229"/>
      <c r="K18" s="229"/>
    </row>
    <row r="19" spans="1:11" ht="13.5" customHeight="1" x14ac:dyDescent="0.25">
      <c r="A19" s="222"/>
      <c r="B19" s="230"/>
      <c r="C19" s="229"/>
      <c r="D19" s="229"/>
      <c r="E19" s="229"/>
      <c r="F19" s="229"/>
      <c r="G19" s="229"/>
      <c r="H19" s="229"/>
      <c r="I19" s="229"/>
      <c r="J19" s="229"/>
      <c r="K19" s="229"/>
    </row>
    <row r="20" spans="1:11" ht="13.5" customHeight="1" x14ac:dyDescent="0.25">
      <c r="A20" s="222"/>
      <c r="B20" s="228"/>
      <c r="C20" s="229"/>
      <c r="D20" s="229"/>
      <c r="E20" s="229"/>
      <c r="F20" s="229"/>
      <c r="G20" s="229"/>
      <c r="H20" s="229"/>
      <c r="I20" s="229"/>
      <c r="J20" s="229"/>
      <c r="K20" s="229"/>
    </row>
    <row r="21" spans="1:11" ht="13.5" customHeight="1" x14ac:dyDescent="0.25">
      <c r="A21" s="222">
        <v>5</v>
      </c>
      <c r="B21" s="230"/>
      <c r="C21" s="229"/>
      <c r="D21" s="229"/>
      <c r="E21" s="229"/>
      <c r="F21" s="229"/>
      <c r="G21" s="229"/>
      <c r="H21" s="229"/>
      <c r="I21" s="229"/>
      <c r="J21" s="229"/>
      <c r="K21" s="229"/>
    </row>
    <row r="22" spans="1:11" ht="13.5" customHeight="1" x14ac:dyDescent="0.25">
      <c r="A22" s="222"/>
      <c r="B22" s="228"/>
      <c r="C22" s="229"/>
      <c r="D22" s="229"/>
      <c r="E22" s="229"/>
      <c r="F22" s="229"/>
      <c r="G22" s="229"/>
      <c r="H22" s="229"/>
      <c r="I22" s="229"/>
      <c r="J22" s="229"/>
      <c r="K22" s="229"/>
    </row>
    <row r="23" spans="1:11" ht="13.5" customHeight="1" x14ac:dyDescent="0.25">
      <c r="A23" s="222"/>
      <c r="B23" s="230"/>
      <c r="C23" s="229"/>
      <c r="D23" s="229"/>
      <c r="E23" s="229"/>
      <c r="F23" s="229"/>
      <c r="G23" s="229"/>
      <c r="H23" s="229"/>
      <c r="I23" s="229"/>
      <c r="J23" s="229"/>
      <c r="K23" s="229"/>
    </row>
    <row r="24" spans="1:11" ht="13.5" customHeight="1" x14ac:dyDescent="0.25">
      <c r="A24" s="222">
        <v>6</v>
      </c>
      <c r="B24" s="228"/>
      <c r="C24" s="229"/>
      <c r="D24" s="229"/>
      <c r="E24" s="229"/>
      <c r="F24" s="229"/>
      <c r="G24" s="229"/>
      <c r="H24" s="229"/>
      <c r="I24" s="229"/>
      <c r="J24" s="229"/>
      <c r="K24" s="229"/>
    </row>
    <row r="25" spans="1:11" ht="13.5" customHeight="1" x14ac:dyDescent="0.25">
      <c r="A25" s="222"/>
      <c r="B25" s="230"/>
      <c r="C25" s="229"/>
      <c r="D25" s="229"/>
      <c r="E25" s="229"/>
      <c r="F25" s="229"/>
      <c r="G25" s="229"/>
      <c r="H25" s="229"/>
      <c r="I25" s="229"/>
      <c r="J25" s="229"/>
      <c r="K25" s="229"/>
    </row>
    <row r="26" spans="1:11" ht="13.5" customHeight="1" thickBot="1" x14ac:dyDescent="0.3">
      <c r="A26" s="222"/>
      <c r="B26" s="230"/>
      <c r="C26" s="229"/>
      <c r="D26" s="229"/>
      <c r="E26" s="229"/>
      <c r="F26" s="229"/>
      <c r="G26" s="229"/>
      <c r="H26" s="229"/>
      <c r="I26" s="229"/>
      <c r="J26" s="229"/>
      <c r="K26" s="229"/>
    </row>
    <row r="27" spans="1:11" ht="13.5" customHeight="1" thickBot="1" x14ac:dyDescent="0.3">
      <c r="A27" s="222"/>
      <c r="B27" s="213" t="s">
        <v>400</v>
      </c>
      <c r="C27" s="361"/>
      <c r="D27" s="361"/>
      <c r="E27" s="361"/>
      <c r="F27" s="233"/>
      <c r="G27" s="213"/>
      <c r="H27" s="364"/>
      <c r="I27" s="233"/>
      <c r="J27" s="365"/>
      <c r="K27" s="366"/>
    </row>
    <row r="28" spans="1:11" ht="13.5" customHeight="1" x14ac:dyDescent="0.25">
      <c r="A28" s="363"/>
    </row>
    <row r="29" spans="1:11" ht="13.5" customHeight="1" x14ac:dyDescent="0.25">
      <c r="A29" s="363"/>
    </row>
    <row r="30" spans="1:11" ht="13.5" customHeight="1" x14ac:dyDescent="0.25">
      <c r="A30" s="363"/>
    </row>
    <row r="31" spans="1:11" ht="13.5" customHeight="1" x14ac:dyDescent="0.25">
      <c r="A31" s="363"/>
      <c r="B31" s="352"/>
      <c r="C31" s="355"/>
      <c r="D31" s="355"/>
      <c r="E31" s="355"/>
      <c r="F31" s="356"/>
      <c r="G31" s="356"/>
      <c r="H31" s="356"/>
      <c r="I31" s="356"/>
      <c r="J31" s="356"/>
      <c r="K31" s="315" t="s">
        <v>620</v>
      </c>
    </row>
    <row r="32" spans="1:11" ht="13.5" customHeight="1" x14ac:dyDescent="0.25">
      <c r="A32" s="363"/>
      <c r="B32" t="s">
        <v>402</v>
      </c>
      <c r="K32" s="315" t="s">
        <v>403</v>
      </c>
    </row>
    <row r="33" spans="1:11" ht="13.5" customHeight="1" x14ac:dyDescent="0.25">
      <c r="A33" s="363"/>
    </row>
    <row r="34" spans="1:11" ht="14.25" customHeight="1" x14ac:dyDescent="0.25">
      <c r="A34" s="354"/>
    </row>
    <row r="36" spans="1:11" x14ac:dyDescent="0.25">
      <c r="G36" s="315"/>
      <c r="H36" s="315"/>
      <c r="I36" s="315"/>
      <c r="J36" s="315"/>
      <c r="K36" s="362"/>
    </row>
    <row r="37" spans="1:11" x14ac:dyDescent="0.25">
      <c r="G37" s="321"/>
      <c r="H37" s="321"/>
      <c r="I37" s="321"/>
      <c r="J37" s="321"/>
    </row>
  </sheetData>
  <mergeCells count="2">
    <mergeCell ref="A1:K1"/>
    <mergeCell ref="A2:K2"/>
  </mergeCells>
  <pageMargins left="0.25" right="0.25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61993-8589-40B7-AED1-064E08E370C8}">
  <dimension ref="A1:M336"/>
  <sheetViews>
    <sheetView workbookViewId="0">
      <selection activeCell="C6" sqref="C6"/>
    </sheetView>
  </sheetViews>
  <sheetFormatPr defaultColWidth="9.140625" defaultRowHeight="15" x14ac:dyDescent="0.25"/>
  <cols>
    <col min="1" max="1" width="9.140625" style="2" customWidth="1"/>
    <col min="2" max="8" width="9.140625" style="303" customWidth="1"/>
    <col min="9" max="9" width="3.7109375" style="303" customWidth="1"/>
    <col min="10" max="10" width="9.140625" style="303" customWidth="1"/>
    <col min="11" max="11" width="3.7109375" style="303" customWidth="1"/>
    <col min="12" max="12" width="9.140625" style="303" customWidth="1"/>
    <col min="13" max="13" width="3.7109375" style="303" customWidth="1"/>
    <col min="14" max="14" width="9.140625" style="303" customWidth="1"/>
    <col min="15" max="16384" width="9.140625" style="303"/>
  </cols>
  <sheetData>
    <row r="1" spans="1:13" ht="12.75" x14ac:dyDescent="0.2">
      <c r="A1" s="368" t="s">
        <v>0</v>
      </c>
      <c r="I1" s="483" t="s">
        <v>404</v>
      </c>
      <c r="J1" s="436"/>
      <c r="K1" s="436"/>
      <c r="L1" s="436"/>
      <c r="M1" s="484"/>
    </row>
    <row r="2" spans="1:13" ht="12.75" x14ac:dyDescent="0.2">
      <c r="A2" s="368" t="s">
        <v>405</v>
      </c>
      <c r="I2" s="471"/>
      <c r="J2" s="437"/>
      <c r="K2" s="437"/>
      <c r="L2" s="437"/>
      <c r="M2" s="472"/>
    </row>
    <row r="3" spans="1:13" x14ac:dyDescent="0.25">
      <c r="A3" s="367"/>
      <c r="I3" s="477" t="s">
        <v>406</v>
      </c>
      <c r="J3" s="478"/>
      <c r="L3" s="485">
        <v>0</v>
      </c>
      <c r="M3" s="486"/>
    </row>
    <row r="4" spans="1:13" ht="12.75" x14ac:dyDescent="0.2">
      <c r="A4" s="368" t="s">
        <v>407</v>
      </c>
      <c r="I4" s="477" t="s">
        <v>408</v>
      </c>
      <c r="J4" s="478"/>
      <c r="L4" s="479">
        <v>0</v>
      </c>
      <c r="M4" s="480"/>
    </row>
    <row r="5" spans="1:13" ht="12.75" x14ac:dyDescent="0.2">
      <c r="A5" s="368" t="s">
        <v>409</v>
      </c>
      <c r="I5" s="477" t="s">
        <v>410</v>
      </c>
      <c r="J5" s="478"/>
      <c r="L5" s="479">
        <v>0</v>
      </c>
      <c r="M5" s="480"/>
    </row>
    <row r="6" spans="1:13" customFormat="1" x14ac:dyDescent="0.25">
      <c r="A6" s="367"/>
      <c r="I6" s="477" t="s">
        <v>281</v>
      </c>
      <c r="J6" s="478"/>
      <c r="L6" s="479">
        <v>0</v>
      </c>
      <c r="M6" s="480"/>
    </row>
    <row r="7" spans="1:13" ht="12.75" x14ac:dyDescent="0.2">
      <c r="A7" s="368" t="s">
        <v>376</v>
      </c>
      <c r="B7" s="473"/>
      <c r="C7" s="473"/>
      <c r="D7" s="473"/>
      <c r="E7" s="473"/>
      <c r="F7" s="473"/>
      <c r="G7" s="473"/>
      <c r="I7" s="481"/>
      <c r="J7" s="482"/>
      <c r="L7" s="479"/>
      <c r="M7" s="480"/>
    </row>
    <row r="8" spans="1:13" x14ac:dyDescent="0.25">
      <c r="A8" s="367"/>
      <c r="I8" s="471"/>
      <c r="J8" s="437"/>
      <c r="K8" s="437"/>
      <c r="L8" s="437"/>
      <c r="M8" s="472"/>
    </row>
    <row r="9" spans="1:13" ht="12.75" x14ac:dyDescent="0.2">
      <c r="A9" s="368" t="s">
        <v>411</v>
      </c>
      <c r="C9" s="473"/>
      <c r="D9" s="473"/>
      <c r="E9" s="473"/>
      <c r="F9" s="473"/>
      <c r="G9" s="473"/>
      <c r="I9" s="139" t="s">
        <v>65</v>
      </c>
      <c r="J9" s="106"/>
      <c r="K9" s="106"/>
      <c r="L9" s="474">
        <f>SUM(L3:L6)</f>
        <v>0</v>
      </c>
      <c r="M9" s="475"/>
    </row>
    <row r="10" spans="1:13" x14ac:dyDescent="0.25">
      <c r="A10" s="367"/>
    </row>
    <row r="11" spans="1:13" ht="12.75" x14ac:dyDescent="0.2">
      <c r="A11" s="368" t="s">
        <v>412</v>
      </c>
      <c r="B11" s="476"/>
      <c r="C11" s="476"/>
      <c r="D11" s="476"/>
    </row>
    <row r="13" spans="1:13" ht="12.75" x14ac:dyDescent="0.2">
      <c r="A13" s="309" t="s">
        <v>413</v>
      </c>
      <c r="I13" s="354" t="s">
        <v>414</v>
      </c>
      <c r="K13" s="354" t="s">
        <v>415</v>
      </c>
      <c r="M13" s="354" t="s">
        <v>416</v>
      </c>
    </row>
    <row r="14" spans="1:13" x14ac:dyDescent="0.25">
      <c r="A14" s="367"/>
    </row>
    <row r="15" spans="1:13" x14ac:dyDescent="0.25">
      <c r="A15" t="s">
        <v>417</v>
      </c>
    </row>
    <row r="16" spans="1:13" x14ac:dyDescent="0.25">
      <c r="A16" s="367"/>
    </row>
    <row r="17" spans="1:2" x14ac:dyDescent="0.25">
      <c r="A17" s="367" t="s">
        <v>418</v>
      </c>
    </row>
    <row r="18" spans="1:2" x14ac:dyDescent="0.25">
      <c r="A18" s="367"/>
      <c r="B18" t="s">
        <v>419</v>
      </c>
    </row>
    <row r="19" spans="1:2" x14ac:dyDescent="0.25">
      <c r="A19" s="367"/>
      <c r="B19" s="367" t="s">
        <v>420</v>
      </c>
    </row>
    <row r="20" spans="1:2" x14ac:dyDescent="0.25">
      <c r="A20" s="367"/>
    </row>
    <row r="21" spans="1:2" x14ac:dyDescent="0.25">
      <c r="A21" s="367" t="s">
        <v>421</v>
      </c>
    </row>
    <row r="22" spans="1:2" x14ac:dyDescent="0.25">
      <c r="A22" s="367" t="s">
        <v>422</v>
      </c>
    </row>
    <row r="23" spans="1:2" x14ac:dyDescent="0.25">
      <c r="A23" s="367"/>
    </row>
    <row r="24" spans="1:2" x14ac:dyDescent="0.25">
      <c r="A24" s="367" t="s">
        <v>423</v>
      </c>
    </row>
    <row r="25" spans="1:2" x14ac:dyDescent="0.25">
      <c r="A25" s="367" t="s">
        <v>424</v>
      </c>
    </row>
    <row r="26" spans="1:2" x14ac:dyDescent="0.25">
      <c r="A26" s="367" t="s">
        <v>425</v>
      </c>
    </row>
    <row r="27" spans="1:2" x14ac:dyDescent="0.25">
      <c r="A27" s="367"/>
    </row>
    <row r="28" spans="1:2" x14ac:dyDescent="0.25">
      <c r="A28" s="367" t="s">
        <v>426</v>
      </c>
    </row>
    <row r="29" spans="1:2" x14ac:dyDescent="0.25">
      <c r="A29" s="367" t="s">
        <v>427</v>
      </c>
    </row>
    <row r="30" spans="1:2" x14ac:dyDescent="0.25">
      <c r="A30" s="367"/>
    </row>
    <row r="31" spans="1:2" x14ac:dyDescent="0.25">
      <c r="A31" s="367" t="s">
        <v>428</v>
      </c>
    </row>
    <row r="32" spans="1:2" x14ac:dyDescent="0.25">
      <c r="A32" s="367" t="s">
        <v>429</v>
      </c>
    </row>
    <row r="33" spans="1:13" x14ac:dyDescent="0.25">
      <c r="A33" s="367"/>
    </row>
    <row r="34" spans="1:13" x14ac:dyDescent="0.25">
      <c r="A34" s="367" t="s">
        <v>430</v>
      </c>
    </row>
    <row r="35" spans="1:13" x14ac:dyDescent="0.25">
      <c r="A35" s="367" t="s">
        <v>431</v>
      </c>
    </row>
    <row r="36" spans="1:13" x14ac:dyDescent="0.25">
      <c r="A36" s="367"/>
    </row>
    <row r="37" spans="1:13" x14ac:dyDescent="0.25">
      <c r="A37" s="367" t="s">
        <v>432</v>
      </c>
    </row>
    <row r="38" spans="1:13" ht="12.75" customHeight="1" x14ac:dyDescent="0.2">
      <c r="A38" s="368"/>
      <c r="I38" s="354"/>
      <c r="K38" s="354"/>
      <c r="M38" s="354"/>
    </row>
    <row r="39" spans="1:13" x14ac:dyDescent="0.25">
      <c r="A39" s="367" t="s">
        <v>433</v>
      </c>
    </row>
    <row r="40" spans="1:13" ht="12.75" x14ac:dyDescent="0.2">
      <c r="A40" s="368" t="s">
        <v>434</v>
      </c>
      <c r="F40" s="309"/>
    </row>
    <row r="41" spans="1:13" ht="12.75" x14ac:dyDescent="0.2">
      <c r="A41" s="368"/>
    </row>
    <row r="42" spans="1:13" x14ac:dyDescent="0.25">
      <c r="A42" s="367" t="s">
        <v>435</v>
      </c>
    </row>
    <row r="43" spans="1:13" x14ac:dyDescent="0.25">
      <c r="A43" s="367"/>
    </row>
    <row r="44" spans="1:13" x14ac:dyDescent="0.25">
      <c r="A44" s="367" t="s">
        <v>436</v>
      </c>
    </row>
    <row r="45" spans="1:13" ht="11.25" customHeight="1" x14ac:dyDescent="0.2">
      <c r="A45" s="462"/>
      <c r="B45" s="463"/>
      <c r="C45" s="463"/>
      <c r="D45" s="463"/>
      <c r="E45" s="463"/>
      <c r="F45" s="463"/>
      <c r="G45" s="463"/>
      <c r="H45" s="463"/>
      <c r="I45" s="463"/>
      <c r="J45" s="463"/>
      <c r="K45" s="463"/>
      <c r="L45" s="463"/>
      <c r="M45" s="464"/>
    </row>
    <row r="46" spans="1:13" ht="11.25" customHeight="1" x14ac:dyDescent="0.2">
      <c r="A46" s="465"/>
      <c r="B46" s="466"/>
      <c r="C46" s="466"/>
      <c r="D46" s="466"/>
      <c r="E46" s="466"/>
      <c r="F46" s="466"/>
      <c r="G46" s="466"/>
      <c r="H46" s="466"/>
      <c r="I46" s="466"/>
      <c r="J46" s="466"/>
      <c r="K46" s="466"/>
      <c r="L46" s="466"/>
      <c r="M46" s="467"/>
    </row>
    <row r="47" spans="1:13" ht="11.25" customHeight="1" x14ac:dyDescent="0.2">
      <c r="A47" s="465"/>
      <c r="B47" s="466"/>
      <c r="C47" s="466"/>
      <c r="D47" s="466"/>
      <c r="E47" s="466"/>
      <c r="F47" s="466"/>
      <c r="G47" s="466"/>
      <c r="H47" s="466"/>
      <c r="I47" s="466"/>
      <c r="J47" s="466"/>
      <c r="K47" s="466"/>
      <c r="L47" s="466"/>
      <c r="M47" s="467"/>
    </row>
    <row r="48" spans="1:13" ht="11.25" customHeight="1" x14ac:dyDescent="0.2">
      <c r="A48" s="468"/>
      <c r="B48" s="469"/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70"/>
    </row>
    <row r="49" spans="1:13" x14ac:dyDescent="0.25">
      <c r="A49" s="367"/>
    </row>
    <row r="50" spans="1:13" ht="12.75" customHeight="1" x14ac:dyDescent="0.2">
      <c r="A50" s="368" t="s">
        <v>437</v>
      </c>
      <c r="I50" s="354" t="s">
        <v>414</v>
      </c>
      <c r="K50" s="354" t="s">
        <v>415</v>
      </c>
      <c r="M50" s="354" t="s">
        <v>416</v>
      </c>
    </row>
    <row r="51" spans="1:13" x14ac:dyDescent="0.25">
      <c r="A51" s="367"/>
    </row>
    <row r="52" spans="1:13" x14ac:dyDescent="0.25">
      <c r="A52" s="367" t="s">
        <v>438</v>
      </c>
    </row>
    <row r="53" spans="1:13" x14ac:dyDescent="0.25">
      <c r="A53" t="s">
        <v>439</v>
      </c>
    </row>
    <row r="54" spans="1:13" ht="12.75" customHeight="1" x14ac:dyDescent="0.2">
      <c r="A54" s="368"/>
      <c r="I54" s="354"/>
      <c r="K54" s="354"/>
      <c r="M54" s="354"/>
    </row>
    <row r="55" spans="1:13" x14ac:dyDescent="0.25">
      <c r="A55" s="367" t="s">
        <v>440</v>
      </c>
    </row>
    <row r="56" spans="1:13" x14ac:dyDescent="0.25">
      <c r="A56" s="367"/>
    </row>
    <row r="57" spans="1:13" x14ac:dyDescent="0.25">
      <c r="A57" s="367" t="s">
        <v>441</v>
      </c>
    </row>
    <row r="58" spans="1:13" x14ac:dyDescent="0.25">
      <c r="A58" s="367" t="s">
        <v>442</v>
      </c>
    </row>
    <row r="59" spans="1:13" x14ac:dyDescent="0.25">
      <c r="A59" s="367"/>
    </row>
    <row r="60" spans="1:13" ht="12.75" customHeight="1" x14ac:dyDescent="0.2">
      <c r="A60" s="368" t="s">
        <v>443</v>
      </c>
      <c r="I60" s="354" t="s">
        <v>414</v>
      </c>
      <c r="K60" s="354" t="s">
        <v>415</v>
      </c>
      <c r="M60" s="354" t="s">
        <v>416</v>
      </c>
    </row>
    <row r="61" spans="1:13" ht="12.75" customHeight="1" x14ac:dyDescent="0.2">
      <c r="A61" s="368"/>
      <c r="I61" s="354"/>
      <c r="K61" s="354"/>
      <c r="M61" s="354"/>
    </row>
    <row r="62" spans="1:13" x14ac:dyDescent="0.25">
      <c r="A62" s="367" t="s">
        <v>444</v>
      </c>
    </row>
    <row r="63" spans="1:13" x14ac:dyDescent="0.25">
      <c r="A63" s="367"/>
    </row>
    <row r="64" spans="1:13" x14ac:dyDescent="0.25">
      <c r="A64" s="367" t="s">
        <v>445</v>
      </c>
    </row>
    <row r="65" spans="1:13" x14ac:dyDescent="0.25">
      <c r="A65" s="367" t="s">
        <v>446</v>
      </c>
    </row>
    <row r="66" spans="1:13" x14ac:dyDescent="0.25">
      <c r="A66" s="367"/>
    </row>
    <row r="67" spans="1:13" x14ac:dyDescent="0.25">
      <c r="A67" s="367" t="s">
        <v>436</v>
      </c>
    </row>
    <row r="68" spans="1:13" ht="11.25" customHeight="1" x14ac:dyDescent="0.2">
      <c r="A68" s="462"/>
      <c r="B68" s="463"/>
      <c r="C68" s="463"/>
      <c r="D68" s="463"/>
      <c r="E68" s="463"/>
      <c r="F68" s="463"/>
      <c r="G68" s="463"/>
      <c r="H68" s="463"/>
      <c r="I68" s="463"/>
      <c r="J68" s="463"/>
      <c r="K68" s="463"/>
      <c r="L68" s="463"/>
      <c r="M68" s="464"/>
    </row>
    <row r="69" spans="1:13" ht="11.25" customHeight="1" x14ac:dyDescent="0.2">
      <c r="A69" s="465"/>
      <c r="B69" s="466"/>
      <c r="C69" s="466"/>
      <c r="D69" s="466"/>
      <c r="E69" s="466"/>
      <c r="F69" s="466"/>
      <c r="G69" s="466"/>
      <c r="H69" s="466"/>
      <c r="I69" s="466"/>
      <c r="J69" s="466"/>
      <c r="K69" s="466"/>
      <c r="L69" s="466"/>
      <c r="M69" s="467"/>
    </row>
    <row r="70" spans="1:13" ht="11.25" customHeight="1" x14ac:dyDescent="0.2">
      <c r="A70" s="465"/>
      <c r="B70" s="466"/>
      <c r="C70" s="466"/>
      <c r="D70" s="466"/>
      <c r="E70" s="466"/>
      <c r="F70" s="466"/>
      <c r="G70" s="466"/>
      <c r="H70" s="466"/>
      <c r="I70" s="466"/>
      <c r="J70" s="466"/>
      <c r="K70" s="466"/>
      <c r="L70" s="466"/>
      <c r="M70" s="467"/>
    </row>
    <row r="71" spans="1:13" ht="11.25" customHeight="1" x14ac:dyDescent="0.2">
      <c r="A71" s="468"/>
      <c r="B71" s="469"/>
      <c r="C71" s="469"/>
      <c r="D71" s="469"/>
      <c r="E71" s="469"/>
      <c r="F71" s="469"/>
      <c r="G71" s="469"/>
      <c r="H71" s="469"/>
      <c r="I71" s="469"/>
      <c r="J71" s="469"/>
      <c r="K71" s="469"/>
      <c r="L71" s="469"/>
      <c r="M71" s="470"/>
    </row>
    <row r="72" spans="1:13" x14ac:dyDescent="0.25">
      <c r="A72" s="367"/>
    </row>
    <row r="73" spans="1:13" ht="12.75" customHeight="1" x14ac:dyDescent="0.2">
      <c r="A73" s="368" t="s">
        <v>447</v>
      </c>
      <c r="I73" s="354" t="s">
        <v>414</v>
      </c>
      <c r="K73" s="354" t="s">
        <v>415</v>
      </c>
      <c r="M73" s="354" t="s">
        <v>416</v>
      </c>
    </row>
    <row r="74" spans="1:13" x14ac:dyDescent="0.25">
      <c r="A74" s="367"/>
    </row>
    <row r="75" spans="1:13" x14ac:dyDescent="0.25">
      <c r="A75" s="367" t="s">
        <v>448</v>
      </c>
    </row>
    <row r="76" spans="1:13" x14ac:dyDescent="0.25">
      <c r="A76" s="367"/>
    </row>
    <row r="77" spans="1:13" x14ac:dyDescent="0.25">
      <c r="A77" s="367" t="s">
        <v>449</v>
      </c>
    </row>
    <row r="78" spans="1:13" x14ac:dyDescent="0.25">
      <c r="A78" t="s">
        <v>450</v>
      </c>
    </row>
    <row r="79" spans="1:13" x14ac:dyDescent="0.25">
      <c r="A79" s="367"/>
    </row>
    <row r="80" spans="1:13" x14ac:dyDescent="0.25">
      <c r="A80" s="367" t="s">
        <v>451</v>
      </c>
    </row>
    <row r="81" spans="1:13" x14ac:dyDescent="0.25">
      <c r="A81" s="367" t="s">
        <v>452</v>
      </c>
    </row>
    <row r="82" spans="1:13" x14ac:dyDescent="0.25">
      <c r="A82" s="367"/>
    </row>
    <row r="83" spans="1:13" x14ac:dyDescent="0.25">
      <c r="A83" s="367" t="s">
        <v>453</v>
      </c>
    </row>
    <row r="84" spans="1:13" x14ac:dyDescent="0.25">
      <c r="A84" s="367"/>
    </row>
    <row r="85" spans="1:13" x14ac:dyDescent="0.25">
      <c r="A85" s="367"/>
      <c r="B85" t="s">
        <v>454</v>
      </c>
    </row>
    <row r="86" spans="1:13" x14ac:dyDescent="0.25">
      <c r="A86" s="367"/>
    </row>
    <row r="87" spans="1:13" x14ac:dyDescent="0.25">
      <c r="A87" s="367" t="s">
        <v>436</v>
      </c>
    </row>
    <row r="88" spans="1:13" ht="11.25" customHeight="1" x14ac:dyDescent="0.2">
      <c r="A88" s="462"/>
      <c r="B88" s="463"/>
      <c r="C88" s="463"/>
      <c r="D88" s="463"/>
      <c r="E88" s="463"/>
      <c r="F88" s="463"/>
      <c r="G88" s="463"/>
      <c r="H88" s="463"/>
      <c r="I88" s="463"/>
      <c r="J88" s="463"/>
      <c r="K88" s="463"/>
      <c r="L88" s="463"/>
      <c r="M88" s="464"/>
    </row>
    <row r="89" spans="1:13" ht="11.25" customHeight="1" x14ac:dyDescent="0.2">
      <c r="A89" s="465"/>
      <c r="B89" s="466"/>
      <c r="C89" s="466"/>
      <c r="D89" s="466"/>
      <c r="E89" s="466"/>
      <c r="F89" s="466"/>
      <c r="G89" s="466"/>
      <c r="H89" s="466"/>
      <c r="I89" s="466"/>
      <c r="J89" s="466"/>
      <c r="K89" s="466"/>
      <c r="L89" s="466"/>
      <c r="M89" s="467"/>
    </row>
    <row r="90" spans="1:13" ht="11.25" customHeight="1" x14ac:dyDescent="0.2">
      <c r="A90" s="465"/>
      <c r="B90" s="466"/>
      <c r="C90" s="466"/>
      <c r="D90" s="466"/>
      <c r="E90" s="466"/>
      <c r="F90" s="466"/>
      <c r="G90" s="466"/>
      <c r="H90" s="466"/>
      <c r="I90" s="466"/>
      <c r="J90" s="466"/>
      <c r="K90" s="466"/>
      <c r="L90" s="466"/>
      <c r="M90" s="467"/>
    </row>
    <row r="91" spans="1:13" ht="11.25" customHeight="1" x14ac:dyDescent="0.2">
      <c r="A91" s="468"/>
      <c r="B91" s="469"/>
      <c r="C91" s="469"/>
      <c r="D91" s="469"/>
      <c r="E91" s="469"/>
      <c r="F91" s="469"/>
      <c r="G91" s="469"/>
      <c r="H91" s="469"/>
      <c r="I91" s="469"/>
      <c r="J91" s="469"/>
      <c r="K91" s="469"/>
      <c r="L91" s="469"/>
      <c r="M91" s="470"/>
    </row>
    <row r="92" spans="1:13" x14ac:dyDescent="0.25">
      <c r="A92" s="367"/>
    </row>
    <row r="93" spans="1:13" ht="12.75" customHeight="1" x14ac:dyDescent="0.2">
      <c r="A93" s="368" t="s">
        <v>455</v>
      </c>
      <c r="I93" s="354" t="s">
        <v>414</v>
      </c>
      <c r="K93" s="354" t="s">
        <v>415</v>
      </c>
      <c r="M93" s="354" t="s">
        <v>416</v>
      </c>
    </row>
    <row r="94" spans="1:13" x14ac:dyDescent="0.25">
      <c r="A94" s="367"/>
    </row>
    <row r="95" spans="1:13" x14ac:dyDescent="0.25">
      <c r="A95" s="367" t="s">
        <v>456</v>
      </c>
    </row>
    <row r="96" spans="1:13" x14ac:dyDescent="0.25">
      <c r="A96" s="367"/>
    </row>
    <row r="97" spans="1:13" x14ac:dyDescent="0.25">
      <c r="A97" s="367" t="s">
        <v>457</v>
      </c>
    </row>
    <row r="98" spans="1:13" x14ac:dyDescent="0.25">
      <c r="A98" s="367"/>
    </row>
    <row r="99" spans="1:13" x14ac:dyDescent="0.25">
      <c r="A99" t="s">
        <v>458</v>
      </c>
    </row>
    <row r="100" spans="1:13" x14ac:dyDescent="0.25">
      <c r="A100" s="367" t="s">
        <v>459</v>
      </c>
    </row>
    <row r="101" spans="1:13" x14ac:dyDescent="0.25">
      <c r="A101" s="367"/>
    </row>
    <row r="102" spans="1:13" x14ac:dyDescent="0.25">
      <c r="A102" s="367" t="s">
        <v>460</v>
      </c>
    </row>
    <row r="103" spans="1:13" x14ac:dyDescent="0.25">
      <c r="A103" t="s">
        <v>461</v>
      </c>
    </row>
    <row r="104" spans="1:13" ht="12.75" customHeight="1" x14ac:dyDescent="0.2">
      <c r="A104" s="368"/>
      <c r="I104" s="354"/>
      <c r="K104" s="354"/>
      <c r="M104" s="354"/>
    </row>
    <row r="105" spans="1:13" x14ac:dyDescent="0.25">
      <c r="A105" s="367" t="s">
        <v>462</v>
      </c>
      <c r="I105" s="354"/>
      <c r="K105" s="354"/>
      <c r="M105" s="354"/>
    </row>
    <row r="106" spans="1:13" x14ac:dyDescent="0.25">
      <c r="A106" s="367"/>
    </row>
    <row r="107" spans="1:13" x14ac:dyDescent="0.25">
      <c r="A107" s="367" t="s">
        <v>463</v>
      </c>
    </row>
    <row r="108" spans="1:13" x14ac:dyDescent="0.25">
      <c r="A108" s="367"/>
    </row>
    <row r="109" spans="1:13" x14ac:dyDescent="0.25">
      <c r="A109" s="367" t="s">
        <v>464</v>
      </c>
    </row>
    <row r="110" spans="1:13" x14ac:dyDescent="0.25">
      <c r="A110" s="367" t="s">
        <v>465</v>
      </c>
    </row>
    <row r="111" spans="1:13" x14ac:dyDescent="0.25">
      <c r="A111" t="s">
        <v>466</v>
      </c>
    </row>
    <row r="112" spans="1:13" x14ac:dyDescent="0.25">
      <c r="A112"/>
    </row>
    <row r="113" spans="1:13" x14ac:dyDescent="0.25">
      <c r="A113" s="367" t="s">
        <v>467</v>
      </c>
    </row>
    <row r="114" spans="1:13" x14ac:dyDescent="0.25">
      <c r="A114" s="367"/>
    </row>
    <row r="115" spans="1:13" x14ac:dyDescent="0.25">
      <c r="A115" s="367" t="s">
        <v>436</v>
      </c>
    </row>
    <row r="116" spans="1:13" ht="11.25" customHeight="1" x14ac:dyDescent="0.2">
      <c r="A116" s="462"/>
      <c r="B116" s="463"/>
      <c r="C116" s="463"/>
      <c r="D116" s="463"/>
      <c r="E116" s="463"/>
      <c r="F116" s="463"/>
      <c r="G116" s="463"/>
      <c r="H116" s="463"/>
      <c r="I116" s="463"/>
      <c r="J116" s="463"/>
      <c r="K116" s="463"/>
      <c r="L116" s="463"/>
      <c r="M116" s="464"/>
    </row>
    <row r="117" spans="1:13" ht="11.25" customHeight="1" x14ac:dyDescent="0.2">
      <c r="A117" s="465"/>
      <c r="B117" s="466"/>
      <c r="C117" s="466"/>
      <c r="D117" s="466"/>
      <c r="E117" s="466"/>
      <c r="F117" s="466"/>
      <c r="G117" s="466"/>
      <c r="H117" s="466"/>
      <c r="I117" s="466"/>
      <c r="J117" s="466"/>
      <c r="K117" s="466"/>
      <c r="L117" s="466"/>
      <c r="M117" s="467"/>
    </row>
    <row r="118" spans="1:13" ht="11.25" customHeight="1" x14ac:dyDescent="0.2">
      <c r="A118" s="465"/>
      <c r="B118" s="466"/>
      <c r="C118" s="466"/>
      <c r="D118" s="466"/>
      <c r="E118" s="466"/>
      <c r="F118" s="466"/>
      <c r="G118" s="466"/>
      <c r="H118" s="466"/>
      <c r="I118" s="466"/>
      <c r="J118" s="466"/>
      <c r="K118" s="466"/>
      <c r="L118" s="466"/>
      <c r="M118" s="467"/>
    </row>
    <row r="119" spans="1:13" ht="11.25" customHeight="1" x14ac:dyDescent="0.2">
      <c r="A119" s="468"/>
      <c r="B119" s="469"/>
      <c r="C119" s="469"/>
      <c r="D119" s="469"/>
      <c r="E119" s="469"/>
      <c r="F119" s="469"/>
      <c r="G119" s="469"/>
      <c r="H119" s="469"/>
      <c r="I119" s="469"/>
      <c r="J119" s="469"/>
      <c r="K119" s="469"/>
      <c r="L119" s="469"/>
      <c r="M119" s="470"/>
    </row>
    <row r="120" spans="1:13" x14ac:dyDescent="0.2">
      <c r="A120" s="369"/>
      <c r="B120" s="369"/>
      <c r="C120" s="369"/>
      <c r="D120" s="369"/>
      <c r="E120" s="369"/>
      <c r="F120" s="369"/>
      <c r="G120" s="369"/>
      <c r="H120" s="369"/>
      <c r="I120" s="369"/>
      <c r="J120" s="369"/>
      <c r="K120" s="369"/>
      <c r="L120" s="369"/>
      <c r="M120" s="369"/>
    </row>
    <row r="121" spans="1:13" x14ac:dyDescent="0.25">
      <c r="A121" s="367"/>
    </row>
    <row r="122" spans="1:13" ht="12.75" customHeight="1" x14ac:dyDescent="0.2">
      <c r="A122" s="368" t="s">
        <v>468</v>
      </c>
      <c r="I122" s="354" t="s">
        <v>414</v>
      </c>
      <c r="K122" s="354" t="s">
        <v>415</v>
      </c>
      <c r="M122" s="354" t="s">
        <v>416</v>
      </c>
    </row>
    <row r="123" spans="1:13" x14ac:dyDescent="0.25">
      <c r="A123" s="367"/>
    </row>
    <row r="124" spans="1:13" x14ac:dyDescent="0.25">
      <c r="A124" s="367" t="s">
        <v>469</v>
      </c>
    </row>
    <row r="125" spans="1:13" x14ac:dyDescent="0.25">
      <c r="A125" s="367"/>
    </row>
    <row r="126" spans="1:13" x14ac:dyDescent="0.25">
      <c r="A126" s="367" t="s">
        <v>470</v>
      </c>
    </row>
    <row r="127" spans="1:13" x14ac:dyDescent="0.25">
      <c r="A127" s="367" t="s">
        <v>471</v>
      </c>
    </row>
    <row r="128" spans="1:13" x14ac:dyDescent="0.25">
      <c r="A128" s="367"/>
    </row>
    <row r="129" spans="1:13" x14ac:dyDescent="0.25">
      <c r="A129" s="367" t="s">
        <v>472</v>
      </c>
    </row>
    <row r="130" spans="1:13" x14ac:dyDescent="0.25">
      <c r="A130" t="s">
        <v>473</v>
      </c>
    </row>
    <row r="131" spans="1:13" x14ac:dyDescent="0.25">
      <c r="A131" s="367"/>
    </row>
    <row r="132" spans="1:13" x14ac:dyDescent="0.25">
      <c r="A132" s="367" t="s">
        <v>474</v>
      </c>
      <c r="I132" s="354"/>
      <c r="K132" s="354"/>
      <c r="M132" s="354"/>
    </row>
    <row r="133" spans="1:13" x14ac:dyDescent="0.25">
      <c r="A133" s="367" t="s">
        <v>475</v>
      </c>
    </row>
    <row r="134" spans="1:13" x14ac:dyDescent="0.25">
      <c r="A134" s="367"/>
    </row>
    <row r="135" spans="1:13" x14ac:dyDescent="0.25">
      <c r="A135" s="367" t="s">
        <v>476</v>
      </c>
    </row>
    <row r="136" spans="1:13" x14ac:dyDescent="0.25">
      <c r="A136" s="367"/>
    </row>
    <row r="137" spans="1:13" x14ac:dyDescent="0.25">
      <c r="A137" s="367" t="s">
        <v>436</v>
      </c>
    </row>
    <row r="138" spans="1:13" ht="11.25" customHeight="1" x14ac:dyDescent="0.2">
      <c r="A138" s="462"/>
      <c r="B138" s="463"/>
      <c r="C138" s="463"/>
      <c r="D138" s="463"/>
      <c r="E138" s="463"/>
      <c r="F138" s="463"/>
      <c r="G138" s="463"/>
      <c r="H138" s="463"/>
      <c r="I138" s="463"/>
      <c r="J138" s="463"/>
      <c r="K138" s="463"/>
      <c r="L138" s="463"/>
      <c r="M138" s="464"/>
    </row>
    <row r="139" spans="1:13" ht="11.25" customHeight="1" x14ac:dyDescent="0.2">
      <c r="A139" s="465"/>
      <c r="B139" s="466"/>
      <c r="C139" s="466"/>
      <c r="D139" s="466"/>
      <c r="E139" s="466"/>
      <c r="F139" s="466"/>
      <c r="G139" s="466"/>
      <c r="H139" s="466"/>
      <c r="I139" s="466"/>
      <c r="J139" s="466"/>
      <c r="K139" s="466"/>
      <c r="L139" s="466"/>
      <c r="M139" s="467"/>
    </row>
    <row r="140" spans="1:13" ht="11.25" customHeight="1" x14ac:dyDescent="0.2">
      <c r="A140" s="465"/>
      <c r="B140" s="466"/>
      <c r="C140" s="466"/>
      <c r="D140" s="466"/>
      <c r="E140" s="466"/>
      <c r="F140" s="466"/>
      <c r="G140" s="466"/>
      <c r="H140" s="466"/>
      <c r="I140" s="466"/>
      <c r="J140" s="466"/>
      <c r="K140" s="466"/>
      <c r="L140" s="466"/>
      <c r="M140" s="467"/>
    </row>
    <row r="141" spans="1:13" ht="11.25" customHeight="1" x14ac:dyDescent="0.2">
      <c r="A141" s="465"/>
      <c r="B141" s="466"/>
      <c r="C141" s="466"/>
      <c r="D141" s="466"/>
      <c r="E141" s="466"/>
      <c r="F141" s="466"/>
      <c r="G141" s="466"/>
      <c r="H141" s="466"/>
      <c r="I141" s="466"/>
      <c r="J141" s="466"/>
      <c r="K141" s="466"/>
      <c r="L141" s="466"/>
      <c r="M141" s="467"/>
    </row>
    <row r="142" spans="1:13" ht="12" customHeight="1" x14ac:dyDescent="0.2">
      <c r="A142" s="468"/>
      <c r="B142" s="469"/>
      <c r="C142" s="469"/>
      <c r="D142" s="469"/>
      <c r="E142" s="469"/>
      <c r="F142" s="469"/>
      <c r="G142" s="469"/>
      <c r="H142" s="469"/>
      <c r="I142" s="469"/>
      <c r="J142" s="469"/>
      <c r="K142" s="469"/>
      <c r="L142" s="469"/>
      <c r="M142" s="470"/>
    </row>
    <row r="143" spans="1:13" x14ac:dyDescent="0.25">
      <c r="A143" s="367"/>
    </row>
    <row r="144" spans="1:13" ht="12.75" customHeight="1" x14ac:dyDescent="0.2">
      <c r="A144" s="368" t="s">
        <v>477</v>
      </c>
      <c r="I144" s="354" t="s">
        <v>414</v>
      </c>
      <c r="K144" s="354" t="s">
        <v>415</v>
      </c>
      <c r="M144" s="354" t="s">
        <v>416</v>
      </c>
    </row>
    <row r="145" spans="1:13" x14ac:dyDescent="0.25">
      <c r="A145" s="367"/>
    </row>
    <row r="146" spans="1:13" x14ac:dyDescent="0.25">
      <c r="A146" s="367" t="s">
        <v>478</v>
      </c>
    </row>
    <row r="147" spans="1:13" x14ac:dyDescent="0.25">
      <c r="A147" s="367" t="s">
        <v>479</v>
      </c>
    </row>
    <row r="148" spans="1:13" x14ac:dyDescent="0.25">
      <c r="A148" s="367"/>
    </row>
    <row r="149" spans="1:13" x14ac:dyDescent="0.25">
      <c r="A149" s="367" t="s">
        <v>480</v>
      </c>
    </row>
    <row r="150" spans="1:13" x14ac:dyDescent="0.25">
      <c r="A150" s="367"/>
    </row>
    <row r="151" spans="1:13" x14ac:dyDescent="0.25">
      <c r="A151" s="367" t="s">
        <v>476</v>
      </c>
    </row>
    <row r="152" spans="1:13" ht="12.75" customHeight="1" x14ac:dyDescent="0.2">
      <c r="A152" s="368"/>
      <c r="I152" s="354"/>
      <c r="K152" s="354"/>
      <c r="M152" s="354"/>
    </row>
    <row r="153" spans="1:13" x14ac:dyDescent="0.25">
      <c r="A153" s="367" t="s">
        <v>481</v>
      </c>
    </row>
    <row r="154" spans="1:13" x14ac:dyDescent="0.25">
      <c r="A154" s="367"/>
    </row>
    <row r="155" spans="1:13" x14ac:dyDescent="0.25">
      <c r="A155" s="367" t="s">
        <v>436</v>
      </c>
    </row>
    <row r="156" spans="1:13" ht="11.25" customHeight="1" x14ac:dyDescent="0.2">
      <c r="A156" s="462"/>
      <c r="B156" s="463"/>
      <c r="C156" s="463"/>
      <c r="D156" s="463"/>
      <c r="E156" s="463"/>
      <c r="F156" s="463"/>
      <c r="G156" s="463"/>
      <c r="H156" s="463"/>
      <c r="I156" s="463"/>
      <c r="J156" s="463"/>
      <c r="K156" s="463"/>
      <c r="L156" s="463"/>
      <c r="M156" s="464"/>
    </row>
    <row r="157" spans="1:13" ht="11.25" customHeight="1" x14ac:dyDescent="0.2">
      <c r="A157" s="465"/>
      <c r="B157" s="466"/>
      <c r="C157" s="466"/>
      <c r="D157" s="466"/>
      <c r="E157" s="466"/>
      <c r="F157" s="466"/>
      <c r="G157" s="466"/>
      <c r="H157" s="466"/>
      <c r="I157" s="466"/>
      <c r="J157" s="466"/>
      <c r="K157" s="466"/>
      <c r="L157" s="466"/>
      <c r="M157" s="467"/>
    </row>
    <row r="158" spans="1:13" ht="11.25" customHeight="1" x14ac:dyDescent="0.2">
      <c r="A158" s="465"/>
      <c r="B158" s="466"/>
      <c r="C158" s="466"/>
      <c r="D158" s="466"/>
      <c r="E158" s="466"/>
      <c r="F158" s="466"/>
      <c r="G158" s="466"/>
      <c r="H158" s="466"/>
      <c r="I158" s="466"/>
      <c r="J158" s="466"/>
      <c r="K158" s="466"/>
      <c r="L158" s="466"/>
      <c r="M158" s="467"/>
    </row>
    <row r="159" spans="1:13" ht="11.25" customHeight="1" x14ac:dyDescent="0.2">
      <c r="A159" s="465"/>
      <c r="B159" s="466"/>
      <c r="C159" s="466"/>
      <c r="D159" s="466"/>
      <c r="E159" s="466"/>
      <c r="F159" s="466"/>
      <c r="G159" s="466"/>
      <c r="H159" s="466"/>
      <c r="I159" s="466"/>
      <c r="J159" s="466"/>
      <c r="K159" s="466"/>
      <c r="L159" s="466"/>
      <c r="M159" s="467"/>
    </row>
    <row r="160" spans="1:13" ht="11.25" customHeight="1" x14ac:dyDescent="0.2">
      <c r="A160" s="468"/>
      <c r="B160" s="469"/>
      <c r="C160" s="469"/>
      <c r="D160" s="469"/>
      <c r="E160" s="469"/>
      <c r="F160" s="469"/>
      <c r="G160" s="469"/>
      <c r="H160" s="469"/>
      <c r="I160" s="469"/>
      <c r="J160" s="469"/>
      <c r="K160" s="469"/>
      <c r="L160" s="469"/>
      <c r="M160" s="470"/>
    </row>
    <row r="161" spans="1:13" x14ac:dyDescent="0.25">
      <c r="A161" s="367"/>
    </row>
    <row r="162" spans="1:13" ht="12.75" customHeight="1" x14ac:dyDescent="0.2">
      <c r="A162" s="368" t="s">
        <v>482</v>
      </c>
      <c r="I162" s="354" t="s">
        <v>414</v>
      </c>
      <c r="K162" s="354" t="s">
        <v>415</v>
      </c>
      <c r="M162" s="354" t="s">
        <v>416</v>
      </c>
    </row>
    <row r="163" spans="1:13" x14ac:dyDescent="0.25">
      <c r="A163" s="367"/>
    </row>
    <row r="164" spans="1:13" x14ac:dyDescent="0.25">
      <c r="A164" s="367" t="s">
        <v>483</v>
      </c>
      <c r="I164" s="354"/>
      <c r="K164" s="354"/>
      <c r="M164" s="354"/>
    </row>
    <row r="165" spans="1:13" x14ac:dyDescent="0.25">
      <c r="A165" s="367" t="s">
        <v>484</v>
      </c>
    </row>
    <row r="166" spans="1:13" x14ac:dyDescent="0.25">
      <c r="A166" s="367"/>
    </row>
    <row r="167" spans="1:13" x14ac:dyDescent="0.25">
      <c r="A167" s="367" t="s">
        <v>485</v>
      </c>
    </row>
    <row r="168" spans="1:13" x14ac:dyDescent="0.25">
      <c r="A168" s="367"/>
    </row>
    <row r="169" spans="1:13" x14ac:dyDescent="0.25">
      <c r="A169" s="367" t="s">
        <v>436</v>
      </c>
    </row>
    <row r="170" spans="1:13" ht="11.25" customHeight="1" x14ac:dyDescent="0.2">
      <c r="A170" s="462"/>
      <c r="B170" s="463"/>
      <c r="C170" s="463"/>
      <c r="D170" s="463"/>
      <c r="E170" s="463"/>
      <c r="F170" s="463"/>
      <c r="G170" s="463"/>
      <c r="H170" s="463"/>
      <c r="I170" s="463"/>
      <c r="J170" s="463"/>
      <c r="K170" s="463"/>
      <c r="L170" s="463"/>
      <c r="M170" s="464"/>
    </row>
    <row r="171" spans="1:13" ht="11.25" customHeight="1" x14ac:dyDescent="0.2">
      <c r="A171" s="465"/>
      <c r="B171" s="466"/>
      <c r="C171" s="466"/>
      <c r="D171" s="466"/>
      <c r="E171" s="466"/>
      <c r="F171" s="466"/>
      <c r="G171" s="466"/>
      <c r="H171" s="466"/>
      <c r="I171" s="466"/>
      <c r="J171" s="466"/>
      <c r="K171" s="466"/>
      <c r="L171" s="466"/>
      <c r="M171" s="467"/>
    </row>
    <row r="172" spans="1:13" ht="11.25" customHeight="1" x14ac:dyDescent="0.2">
      <c r="A172" s="465"/>
      <c r="B172" s="466"/>
      <c r="C172" s="466"/>
      <c r="D172" s="466"/>
      <c r="E172" s="466"/>
      <c r="F172" s="466"/>
      <c r="G172" s="466"/>
      <c r="H172" s="466"/>
      <c r="I172" s="466"/>
      <c r="J172" s="466"/>
      <c r="K172" s="466"/>
      <c r="L172" s="466"/>
      <c r="M172" s="467"/>
    </row>
    <row r="173" spans="1:13" ht="11.25" customHeight="1" x14ac:dyDescent="0.2">
      <c r="A173" s="465"/>
      <c r="B173" s="466"/>
      <c r="C173" s="466"/>
      <c r="D173" s="466"/>
      <c r="E173" s="466"/>
      <c r="F173" s="466"/>
      <c r="G173" s="466"/>
      <c r="H173" s="466"/>
      <c r="I173" s="466"/>
      <c r="J173" s="466"/>
      <c r="K173" s="466"/>
      <c r="L173" s="466"/>
      <c r="M173" s="467"/>
    </row>
    <row r="174" spans="1:13" ht="11.25" customHeight="1" x14ac:dyDescent="0.2">
      <c r="A174" s="468"/>
      <c r="B174" s="469"/>
      <c r="C174" s="469"/>
      <c r="D174" s="469"/>
      <c r="E174" s="469"/>
      <c r="F174" s="469"/>
      <c r="G174" s="469"/>
      <c r="H174" s="469"/>
      <c r="I174" s="469"/>
      <c r="J174" s="469"/>
      <c r="K174" s="469"/>
      <c r="L174" s="469"/>
      <c r="M174" s="470"/>
    </row>
    <row r="175" spans="1:13" x14ac:dyDescent="0.2">
      <c r="A175" s="369"/>
      <c r="B175" s="369"/>
      <c r="C175" s="369"/>
      <c r="D175" s="369"/>
      <c r="E175" s="369"/>
      <c r="F175" s="369"/>
      <c r="G175" s="369"/>
      <c r="H175" s="369"/>
      <c r="I175" s="369"/>
      <c r="J175" s="369"/>
      <c r="K175" s="369"/>
      <c r="L175" s="369"/>
      <c r="M175" s="369"/>
    </row>
    <row r="176" spans="1:13" x14ac:dyDescent="0.2">
      <c r="A176" s="369"/>
      <c r="B176" s="369"/>
      <c r="C176" s="369"/>
      <c r="D176" s="369"/>
      <c r="E176" s="369"/>
      <c r="F176" s="369"/>
      <c r="G176" s="369"/>
      <c r="H176" s="369"/>
      <c r="I176" s="369"/>
      <c r="J176" s="369"/>
      <c r="K176" s="369"/>
      <c r="L176" s="369"/>
      <c r="M176" s="369"/>
    </row>
    <row r="177" spans="1:13" x14ac:dyDescent="0.2">
      <c r="A177" s="369"/>
      <c r="B177" s="369"/>
      <c r="C177" s="369"/>
      <c r="D177" s="369"/>
      <c r="E177" s="369"/>
      <c r="F177" s="369"/>
      <c r="G177" s="369"/>
      <c r="H177" s="369"/>
      <c r="I177" s="369"/>
      <c r="J177" s="369"/>
      <c r="K177" s="369"/>
      <c r="L177" s="369"/>
      <c r="M177" s="369"/>
    </row>
    <row r="178" spans="1:13" x14ac:dyDescent="0.2">
      <c r="A178" s="369"/>
      <c r="B178" s="369"/>
      <c r="C178" s="369"/>
      <c r="D178" s="369"/>
      <c r="E178" s="369"/>
      <c r="F178" s="369"/>
      <c r="G178" s="369"/>
      <c r="H178" s="369"/>
      <c r="I178" s="369"/>
      <c r="J178" s="369"/>
      <c r="K178" s="369"/>
      <c r="L178" s="369"/>
      <c r="M178" s="369"/>
    </row>
    <row r="179" spans="1:13" x14ac:dyDescent="0.2">
      <c r="A179" s="369"/>
      <c r="B179" s="369"/>
      <c r="C179" s="369"/>
      <c r="D179" s="369"/>
      <c r="E179" s="369"/>
      <c r="F179" s="369"/>
      <c r="G179" s="369"/>
      <c r="H179" s="369"/>
      <c r="I179" s="369"/>
      <c r="J179" s="369"/>
      <c r="K179" s="369"/>
      <c r="L179" s="369"/>
      <c r="M179" s="369"/>
    </row>
    <row r="180" spans="1:13" x14ac:dyDescent="0.2">
      <c r="A180" s="369"/>
      <c r="B180" s="369"/>
      <c r="C180" s="369"/>
      <c r="D180" s="369"/>
      <c r="E180" s="369"/>
      <c r="F180" s="369"/>
      <c r="G180" s="369"/>
      <c r="H180" s="369"/>
      <c r="I180" s="369"/>
      <c r="J180" s="369"/>
      <c r="K180" s="369"/>
      <c r="L180" s="369"/>
      <c r="M180" s="369"/>
    </row>
    <row r="181" spans="1:13" x14ac:dyDescent="0.25">
      <c r="A181" s="367"/>
    </row>
    <row r="182" spans="1:13" x14ac:dyDescent="0.25">
      <c r="A182" s="367"/>
    </row>
    <row r="183" spans="1:13" ht="12.75" customHeight="1" x14ac:dyDescent="0.2">
      <c r="A183" s="368" t="s">
        <v>486</v>
      </c>
      <c r="I183" s="354" t="s">
        <v>414</v>
      </c>
      <c r="K183" s="354" t="s">
        <v>415</v>
      </c>
      <c r="M183" s="354" t="s">
        <v>416</v>
      </c>
    </row>
    <row r="184" spans="1:13" x14ac:dyDescent="0.25">
      <c r="A184" s="367"/>
    </row>
    <row r="185" spans="1:13" x14ac:dyDescent="0.25">
      <c r="A185" s="367" t="s">
        <v>487</v>
      </c>
    </row>
    <row r="186" spans="1:13" x14ac:dyDescent="0.25">
      <c r="A186" s="367" t="s">
        <v>488</v>
      </c>
    </row>
    <row r="187" spans="1:13" x14ac:dyDescent="0.25">
      <c r="A187" s="367"/>
    </row>
    <row r="188" spans="1:13" x14ac:dyDescent="0.25">
      <c r="A188" s="367" t="s">
        <v>489</v>
      </c>
    </row>
    <row r="189" spans="1:13" x14ac:dyDescent="0.25">
      <c r="A189" s="367"/>
    </row>
    <row r="190" spans="1:13" x14ac:dyDescent="0.25">
      <c r="A190" s="367" t="s">
        <v>490</v>
      </c>
    </row>
    <row r="191" spans="1:13" x14ac:dyDescent="0.25">
      <c r="A191" s="367"/>
    </row>
    <row r="192" spans="1:13" x14ac:dyDescent="0.25">
      <c r="A192" s="367" t="s">
        <v>491</v>
      </c>
    </row>
    <row r="193" spans="1:13" x14ac:dyDescent="0.25">
      <c r="A193" s="367" t="s">
        <v>492</v>
      </c>
    </row>
    <row r="194" spans="1:13" x14ac:dyDescent="0.25">
      <c r="A194" s="367"/>
    </row>
    <row r="195" spans="1:13" x14ac:dyDescent="0.25">
      <c r="A195" s="367" t="s">
        <v>493</v>
      </c>
    </row>
    <row r="196" spans="1:13" x14ac:dyDescent="0.25">
      <c r="A196" s="367" t="s">
        <v>494</v>
      </c>
    </row>
    <row r="197" spans="1:13" x14ac:dyDescent="0.25">
      <c r="A197" s="367"/>
    </row>
    <row r="198" spans="1:13" x14ac:dyDescent="0.25">
      <c r="A198" s="367" t="s">
        <v>495</v>
      </c>
      <c r="I198" s="461"/>
      <c r="J198" s="461"/>
      <c r="K198" s="461"/>
      <c r="L198" s="461"/>
      <c r="M198" s="461"/>
    </row>
    <row r="199" spans="1:13" x14ac:dyDescent="0.25">
      <c r="A199" s="367"/>
    </row>
    <row r="200" spans="1:13" x14ac:dyDescent="0.25">
      <c r="A200" s="367"/>
      <c r="B200" t="s">
        <v>496</v>
      </c>
    </row>
    <row r="201" spans="1:13" x14ac:dyDescent="0.25">
      <c r="A201" s="367"/>
    </row>
    <row r="202" spans="1:13" x14ac:dyDescent="0.25">
      <c r="A202" s="367"/>
      <c r="B202" t="s">
        <v>497</v>
      </c>
    </row>
    <row r="203" spans="1:13" x14ac:dyDescent="0.25">
      <c r="A203" s="367"/>
    </row>
    <row r="204" spans="1:13" x14ac:dyDescent="0.25">
      <c r="A204" s="367"/>
      <c r="B204" t="s">
        <v>498</v>
      </c>
    </row>
    <row r="205" spans="1:13" x14ac:dyDescent="0.25">
      <c r="A205" s="367"/>
    </row>
    <row r="206" spans="1:13" x14ac:dyDescent="0.25">
      <c r="A206" s="367"/>
      <c r="B206" t="s">
        <v>499</v>
      </c>
    </row>
    <row r="207" spans="1:13" x14ac:dyDescent="0.25">
      <c r="A207" s="367"/>
    </row>
    <row r="208" spans="1:13" x14ac:dyDescent="0.25">
      <c r="A208" s="367" t="s">
        <v>500</v>
      </c>
    </row>
    <row r="209" spans="1:13" x14ac:dyDescent="0.25">
      <c r="A209" s="367"/>
    </row>
    <row r="210" spans="1:13" x14ac:dyDescent="0.25">
      <c r="A210" s="367"/>
      <c r="B210" t="s">
        <v>501</v>
      </c>
    </row>
    <row r="211" spans="1:13" x14ac:dyDescent="0.25">
      <c r="A211" s="367"/>
    </row>
    <row r="212" spans="1:13" x14ac:dyDescent="0.25">
      <c r="A212" s="367" t="s">
        <v>502</v>
      </c>
    </row>
    <row r="213" spans="1:13" x14ac:dyDescent="0.25">
      <c r="A213" s="367"/>
    </row>
    <row r="214" spans="1:13" x14ac:dyDescent="0.25">
      <c r="A214" s="367" t="s">
        <v>503</v>
      </c>
    </row>
    <row r="215" spans="1:13" x14ac:dyDescent="0.25">
      <c r="A215" s="367" t="s">
        <v>504</v>
      </c>
    </row>
    <row r="216" spans="1:13" x14ac:dyDescent="0.25">
      <c r="A216" s="367"/>
    </row>
    <row r="217" spans="1:13" x14ac:dyDescent="0.25">
      <c r="A217" s="367" t="s">
        <v>505</v>
      </c>
    </row>
    <row r="218" spans="1:13" x14ac:dyDescent="0.25">
      <c r="A218" s="367"/>
    </row>
    <row r="219" spans="1:13" x14ac:dyDescent="0.25">
      <c r="A219" s="367" t="s">
        <v>506</v>
      </c>
    </row>
    <row r="220" spans="1:13" x14ac:dyDescent="0.25">
      <c r="A220" s="367" t="s">
        <v>507</v>
      </c>
    </row>
    <row r="221" spans="1:13" x14ac:dyDescent="0.25">
      <c r="A221" s="367"/>
    </row>
    <row r="222" spans="1:13" x14ac:dyDescent="0.25">
      <c r="A222" s="367" t="s">
        <v>436</v>
      </c>
    </row>
    <row r="223" spans="1:13" ht="11.25" customHeight="1" x14ac:dyDescent="0.2">
      <c r="A223" s="462"/>
      <c r="B223" s="463"/>
      <c r="C223" s="463"/>
      <c r="D223" s="463"/>
      <c r="E223" s="463"/>
      <c r="F223" s="463"/>
      <c r="G223" s="463"/>
      <c r="H223" s="463"/>
      <c r="I223" s="463"/>
      <c r="J223" s="463"/>
      <c r="K223" s="463"/>
      <c r="L223" s="463"/>
      <c r="M223" s="464"/>
    </row>
    <row r="224" spans="1:13" ht="11.25" customHeight="1" x14ac:dyDescent="0.2">
      <c r="A224" s="465"/>
      <c r="B224" s="466"/>
      <c r="C224" s="466"/>
      <c r="D224" s="466"/>
      <c r="E224" s="466"/>
      <c r="F224" s="466"/>
      <c r="G224" s="466"/>
      <c r="H224" s="466"/>
      <c r="I224" s="466"/>
      <c r="J224" s="466"/>
      <c r="K224" s="466"/>
      <c r="L224" s="466"/>
      <c r="M224" s="467"/>
    </row>
    <row r="225" spans="1:13" ht="11.25" customHeight="1" x14ac:dyDescent="0.2">
      <c r="A225" s="468"/>
      <c r="B225" s="469"/>
      <c r="C225" s="469"/>
      <c r="D225" s="469"/>
      <c r="E225" s="469"/>
      <c r="F225" s="469"/>
      <c r="G225" s="469"/>
      <c r="H225" s="469"/>
      <c r="I225" s="469"/>
      <c r="J225" s="469"/>
      <c r="K225" s="469"/>
      <c r="L225" s="469"/>
      <c r="M225" s="470"/>
    </row>
    <row r="226" spans="1:13" x14ac:dyDescent="0.25">
      <c r="A226" s="367"/>
    </row>
    <row r="227" spans="1:13" ht="12.75" customHeight="1" x14ac:dyDescent="0.2">
      <c r="A227" s="368" t="s">
        <v>508</v>
      </c>
      <c r="I227" s="354" t="s">
        <v>414</v>
      </c>
      <c r="K227" s="354" t="s">
        <v>415</v>
      </c>
      <c r="M227" s="354" t="s">
        <v>416</v>
      </c>
    </row>
    <row r="228" spans="1:13" x14ac:dyDescent="0.25">
      <c r="A228" s="367"/>
    </row>
    <row r="229" spans="1:13" x14ac:dyDescent="0.25">
      <c r="A229" s="367" t="s">
        <v>509</v>
      </c>
    </row>
    <row r="230" spans="1:13" x14ac:dyDescent="0.25">
      <c r="A230" s="367"/>
    </row>
    <row r="231" spans="1:13" x14ac:dyDescent="0.25">
      <c r="A231" s="367" t="s">
        <v>510</v>
      </c>
      <c r="I231" s="461"/>
      <c r="J231" s="461"/>
      <c r="K231" s="461"/>
      <c r="L231" s="461"/>
      <c r="M231" s="461"/>
    </row>
    <row r="232" spans="1:13" x14ac:dyDescent="0.25">
      <c r="A232" s="367"/>
    </row>
    <row r="233" spans="1:13" x14ac:dyDescent="0.25">
      <c r="A233" s="367"/>
      <c r="B233" t="s">
        <v>511</v>
      </c>
    </row>
    <row r="234" spans="1:13" x14ac:dyDescent="0.25">
      <c r="A234" s="367"/>
    </row>
    <row r="235" spans="1:13" x14ac:dyDescent="0.25">
      <c r="A235" s="367"/>
      <c r="B235" t="s">
        <v>512</v>
      </c>
    </row>
    <row r="236" spans="1:13" x14ac:dyDescent="0.25">
      <c r="A236" s="367"/>
    </row>
    <row r="237" spans="1:13" x14ac:dyDescent="0.25">
      <c r="A237" s="367"/>
      <c r="B237" t="s">
        <v>513</v>
      </c>
    </row>
    <row r="238" spans="1:13" x14ac:dyDescent="0.25">
      <c r="A238" s="367"/>
      <c r="B238" t="s">
        <v>514</v>
      </c>
    </row>
    <row r="239" spans="1:13" x14ac:dyDescent="0.25">
      <c r="A239" s="367"/>
      <c r="B239" t="s">
        <v>515</v>
      </c>
    </row>
    <row r="240" spans="1:13" x14ac:dyDescent="0.25">
      <c r="A240" s="367"/>
    </row>
    <row r="241" spans="1:13" ht="12.75" customHeight="1" x14ac:dyDescent="0.2">
      <c r="A241" s="368" t="s">
        <v>516</v>
      </c>
      <c r="I241" s="354" t="s">
        <v>414</v>
      </c>
      <c r="K241" s="354" t="s">
        <v>415</v>
      </c>
      <c r="M241" s="354" t="s">
        <v>416</v>
      </c>
    </row>
    <row r="242" spans="1:13" x14ac:dyDescent="0.25">
      <c r="A242" s="367"/>
    </row>
    <row r="243" spans="1:13" x14ac:dyDescent="0.25">
      <c r="A243" s="367" t="s">
        <v>517</v>
      </c>
    </row>
    <row r="244" spans="1:13" x14ac:dyDescent="0.25">
      <c r="A244" s="367" t="s">
        <v>518</v>
      </c>
    </row>
    <row r="245" spans="1:13" x14ac:dyDescent="0.25">
      <c r="A245" s="367"/>
    </row>
    <row r="246" spans="1:13" x14ac:dyDescent="0.25">
      <c r="A246" s="367" t="s">
        <v>519</v>
      </c>
    </row>
    <row r="247" spans="1:13" x14ac:dyDescent="0.25">
      <c r="A247" s="367"/>
    </row>
    <row r="248" spans="1:13" x14ac:dyDescent="0.25">
      <c r="A248" s="367" t="s">
        <v>520</v>
      </c>
    </row>
    <row r="249" spans="1:13" x14ac:dyDescent="0.25">
      <c r="A249" s="367" t="s">
        <v>521</v>
      </c>
    </row>
    <row r="250" spans="1:13" x14ac:dyDescent="0.25">
      <c r="A250" s="367"/>
    </row>
    <row r="251" spans="1:13" x14ac:dyDescent="0.25">
      <c r="A251" s="367" t="s">
        <v>522</v>
      </c>
    </row>
    <row r="252" spans="1:13" x14ac:dyDescent="0.25">
      <c r="A252" s="367" t="s">
        <v>523</v>
      </c>
    </row>
    <row r="253" spans="1:13" x14ac:dyDescent="0.25">
      <c r="A253" s="367"/>
    </row>
    <row r="254" spans="1:13" x14ac:dyDescent="0.25">
      <c r="A254" s="367" t="s">
        <v>524</v>
      </c>
    </row>
    <row r="255" spans="1:13" x14ac:dyDescent="0.25">
      <c r="A255" s="367" t="s">
        <v>525</v>
      </c>
    </row>
    <row r="256" spans="1:13" x14ac:dyDescent="0.25">
      <c r="A256" s="367"/>
    </row>
    <row r="257" spans="1:13" x14ac:dyDescent="0.25">
      <c r="A257" s="367" t="s">
        <v>436</v>
      </c>
    </row>
    <row r="258" spans="1:13" ht="11.25" customHeight="1" x14ac:dyDescent="0.2">
      <c r="A258" s="462"/>
      <c r="B258" s="463"/>
      <c r="C258" s="463"/>
      <c r="D258" s="463"/>
      <c r="E258" s="463"/>
      <c r="F258" s="463"/>
      <c r="G258" s="463"/>
      <c r="H258" s="463"/>
      <c r="I258" s="463"/>
      <c r="J258" s="463"/>
      <c r="K258" s="463"/>
      <c r="L258" s="463"/>
      <c r="M258" s="464"/>
    </row>
    <row r="259" spans="1:13" ht="11.25" customHeight="1" x14ac:dyDescent="0.2">
      <c r="A259" s="465"/>
      <c r="B259" s="466"/>
      <c r="C259" s="466"/>
      <c r="D259" s="466"/>
      <c r="E259" s="466"/>
      <c r="F259" s="466"/>
      <c r="G259" s="466"/>
      <c r="H259" s="466"/>
      <c r="I259" s="466"/>
      <c r="J259" s="466"/>
      <c r="K259" s="466"/>
      <c r="L259" s="466"/>
      <c r="M259" s="467"/>
    </row>
    <row r="260" spans="1:13" ht="11.25" customHeight="1" x14ac:dyDescent="0.2">
      <c r="A260" s="465"/>
      <c r="B260" s="466"/>
      <c r="C260" s="466"/>
      <c r="D260" s="466"/>
      <c r="E260" s="466"/>
      <c r="F260" s="466"/>
      <c r="G260" s="466"/>
      <c r="H260" s="466"/>
      <c r="I260" s="466"/>
      <c r="J260" s="466"/>
      <c r="K260" s="466"/>
      <c r="L260" s="466"/>
      <c r="M260" s="467"/>
    </row>
    <row r="261" spans="1:13" ht="11.25" customHeight="1" x14ac:dyDescent="0.2">
      <c r="A261" s="465"/>
      <c r="B261" s="466"/>
      <c r="C261" s="466"/>
      <c r="D261" s="466"/>
      <c r="E261" s="466"/>
      <c r="F261" s="466"/>
      <c r="G261" s="466"/>
      <c r="H261" s="466"/>
      <c r="I261" s="466"/>
      <c r="J261" s="466"/>
      <c r="K261" s="466"/>
      <c r="L261" s="466"/>
      <c r="M261" s="467"/>
    </row>
    <row r="262" spans="1:13" ht="11.25" customHeight="1" x14ac:dyDescent="0.2">
      <c r="A262" s="468"/>
      <c r="B262" s="469"/>
      <c r="C262" s="469"/>
      <c r="D262" s="469"/>
      <c r="E262" s="469"/>
      <c r="F262" s="469"/>
      <c r="G262" s="469"/>
      <c r="H262" s="469"/>
      <c r="I262" s="469"/>
      <c r="J262" s="469"/>
      <c r="K262" s="469"/>
      <c r="L262" s="469"/>
      <c r="M262" s="470"/>
    </row>
    <row r="263" spans="1:13" x14ac:dyDescent="0.25">
      <c r="A263" s="367"/>
    </row>
    <row r="264" spans="1:13" ht="12.75" customHeight="1" x14ac:dyDescent="0.2">
      <c r="A264" s="368" t="s">
        <v>526</v>
      </c>
      <c r="I264" s="354" t="s">
        <v>414</v>
      </c>
      <c r="K264" s="354" t="s">
        <v>415</v>
      </c>
      <c r="M264" s="354" t="s">
        <v>416</v>
      </c>
    </row>
    <row r="265" spans="1:13" ht="12.75" customHeight="1" x14ac:dyDescent="0.2">
      <c r="A265" s="368"/>
      <c r="I265" s="354"/>
      <c r="K265" s="354"/>
      <c r="M265" s="354"/>
    </row>
    <row r="266" spans="1:13" x14ac:dyDescent="0.25">
      <c r="A266" s="367" t="s">
        <v>527</v>
      </c>
      <c r="I266" s="354"/>
      <c r="K266" s="354"/>
      <c r="M266" s="354"/>
    </row>
    <row r="267" spans="1:13" x14ac:dyDescent="0.25">
      <c r="A267" s="367"/>
    </row>
    <row r="268" spans="1:13" x14ac:dyDescent="0.25">
      <c r="A268" s="367" t="s">
        <v>528</v>
      </c>
    </row>
    <row r="270" spans="1:13" x14ac:dyDescent="0.25">
      <c r="A270" s="367" t="s">
        <v>529</v>
      </c>
    </row>
    <row r="271" spans="1:13" x14ac:dyDescent="0.25">
      <c r="A271" s="367" t="s">
        <v>530</v>
      </c>
    </row>
    <row r="272" spans="1:13" x14ac:dyDescent="0.25">
      <c r="A272" s="367"/>
    </row>
    <row r="273" spans="1:13" x14ac:dyDescent="0.25">
      <c r="A273" s="367" t="s">
        <v>531</v>
      </c>
    </row>
    <row r="274" spans="1:13" x14ac:dyDescent="0.25">
      <c r="A274" s="367"/>
    </row>
    <row r="275" spans="1:13" x14ac:dyDescent="0.25">
      <c r="A275" s="367" t="s">
        <v>436</v>
      </c>
    </row>
    <row r="276" spans="1:13" ht="11.25" customHeight="1" x14ac:dyDescent="0.2">
      <c r="A276" s="462"/>
      <c r="B276" s="463"/>
      <c r="C276" s="463"/>
      <c r="D276" s="463"/>
      <c r="E276" s="463"/>
      <c r="F276" s="463"/>
      <c r="G276" s="463"/>
      <c r="H276" s="463"/>
      <c r="I276" s="463"/>
      <c r="J276" s="463"/>
      <c r="K276" s="463"/>
      <c r="L276" s="463"/>
      <c r="M276" s="464"/>
    </row>
    <row r="277" spans="1:13" ht="11.25" customHeight="1" x14ac:dyDescent="0.2">
      <c r="A277" s="465"/>
      <c r="B277" s="466"/>
      <c r="C277" s="466"/>
      <c r="D277" s="466"/>
      <c r="E277" s="466"/>
      <c r="F277" s="466"/>
      <c r="G277" s="466"/>
      <c r="H277" s="466"/>
      <c r="I277" s="466"/>
      <c r="J277" s="466"/>
      <c r="K277" s="466"/>
      <c r="L277" s="466"/>
      <c r="M277" s="467"/>
    </row>
    <row r="278" spans="1:13" ht="11.25" customHeight="1" x14ac:dyDescent="0.2">
      <c r="A278" s="465"/>
      <c r="B278" s="466"/>
      <c r="C278" s="466"/>
      <c r="D278" s="466"/>
      <c r="E278" s="466"/>
      <c r="F278" s="466"/>
      <c r="G278" s="466"/>
      <c r="H278" s="466"/>
      <c r="I278" s="466"/>
      <c r="J278" s="466"/>
      <c r="K278" s="466"/>
      <c r="L278" s="466"/>
      <c r="M278" s="467"/>
    </row>
    <row r="279" spans="1:13" ht="11.25" customHeight="1" x14ac:dyDescent="0.2">
      <c r="A279" s="465"/>
      <c r="B279" s="466"/>
      <c r="C279" s="466"/>
      <c r="D279" s="466"/>
      <c r="E279" s="466"/>
      <c r="F279" s="466"/>
      <c r="G279" s="466"/>
      <c r="H279" s="466"/>
      <c r="I279" s="466"/>
      <c r="J279" s="466"/>
      <c r="K279" s="466"/>
      <c r="L279" s="466"/>
      <c r="M279" s="467"/>
    </row>
    <row r="280" spans="1:13" ht="11.25" customHeight="1" x14ac:dyDescent="0.2">
      <c r="A280" s="468"/>
      <c r="B280" s="469"/>
      <c r="C280" s="469"/>
      <c r="D280" s="469"/>
      <c r="E280" s="469"/>
      <c r="F280" s="469"/>
      <c r="G280" s="469"/>
      <c r="H280" s="469"/>
      <c r="I280" s="469"/>
      <c r="J280" s="469"/>
      <c r="K280" s="469"/>
      <c r="L280" s="469"/>
      <c r="M280" s="470"/>
    </row>
    <row r="281" spans="1:13" x14ac:dyDescent="0.25">
      <c r="A281" s="367"/>
    </row>
    <row r="282" spans="1:13" ht="12.75" customHeight="1" x14ac:dyDescent="0.2">
      <c r="A282" s="368" t="s">
        <v>532</v>
      </c>
      <c r="I282" s="354" t="s">
        <v>414</v>
      </c>
      <c r="K282" s="354" t="s">
        <v>415</v>
      </c>
      <c r="M282" s="354" t="s">
        <v>416</v>
      </c>
    </row>
    <row r="283" spans="1:13" x14ac:dyDescent="0.25">
      <c r="A283" s="367"/>
    </row>
    <row r="284" spans="1:13" x14ac:dyDescent="0.25">
      <c r="A284" s="367" t="s">
        <v>533</v>
      </c>
    </row>
    <row r="285" spans="1:13" x14ac:dyDescent="0.25">
      <c r="A285" s="367"/>
    </row>
    <row r="286" spans="1:13" x14ac:dyDescent="0.25">
      <c r="A286" s="367" t="s">
        <v>534</v>
      </c>
      <c r="I286" s="354"/>
      <c r="K286" s="354"/>
      <c r="M286" s="354"/>
    </row>
    <row r="287" spans="1:13" x14ac:dyDescent="0.25">
      <c r="A287" s="367"/>
    </row>
    <row r="288" spans="1:13" x14ac:dyDescent="0.25">
      <c r="A288" s="367" t="s">
        <v>436</v>
      </c>
    </row>
    <row r="289" spans="1:13" ht="11.25" customHeight="1" x14ac:dyDescent="0.2">
      <c r="A289" s="462"/>
      <c r="B289" s="463"/>
      <c r="C289" s="463"/>
      <c r="D289" s="463"/>
      <c r="E289" s="463"/>
      <c r="F289" s="463"/>
      <c r="G289" s="463"/>
      <c r="H289" s="463"/>
      <c r="I289" s="463"/>
      <c r="J289" s="463"/>
      <c r="K289" s="463"/>
      <c r="L289" s="463"/>
      <c r="M289" s="464"/>
    </row>
    <row r="290" spans="1:13" ht="11.25" customHeight="1" x14ac:dyDescent="0.2">
      <c r="A290" s="465"/>
      <c r="B290" s="466"/>
      <c r="C290" s="466"/>
      <c r="D290" s="466"/>
      <c r="E290" s="466"/>
      <c r="F290" s="466"/>
      <c r="G290" s="466"/>
      <c r="H290" s="466"/>
      <c r="I290" s="466"/>
      <c r="J290" s="466"/>
      <c r="K290" s="466"/>
      <c r="L290" s="466"/>
      <c r="M290" s="467"/>
    </row>
    <row r="291" spans="1:13" ht="11.25" customHeight="1" x14ac:dyDescent="0.2">
      <c r="A291" s="465"/>
      <c r="B291" s="466"/>
      <c r="C291" s="466"/>
      <c r="D291" s="466"/>
      <c r="E291" s="466"/>
      <c r="F291" s="466"/>
      <c r="G291" s="466"/>
      <c r="H291" s="466"/>
      <c r="I291" s="466"/>
      <c r="J291" s="466"/>
      <c r="K291" s="466"/>
      <c r="L291" s="466"/>
      <c r="M291" s="467"/>
    </row>
    <row r="292" spans="1:13" ht="11.25" customHeight="1" x14ac:dyDescent="0.2">
      <c r="A292" s="468"/>
      <c r="B292" s="469"/>
      <c r="C292" s="469"/>
      <c r="D292" s="469"/>
      <c r="E292" s="469"/>
      <c r="F292" s="469"/>
      <c r="G292" s="469"/>
      <c r="H292" s="469"/>
      <c r="I292" s="469"/>
      <c r="J292" s="469"/>
      <c r="K292" s="469"/>
      <c r="L292" s="469"/>
      <c r="M292" s="470"/>
    </row>
    <row r="293" spans="1:13" x14ac:dyDescent="0.25">
      <c r="A293" s="367"/>
    </row>
    <row r="294" spans="1:13" ht="12.75" customHeight="1" x14ac:dyDescent="0.2">
      <c r="A294" s="368" t="s">
        <v>535</v>
      </c>
      <c r="I294" s="354" t="s">
        <v>414</v>
      </c>
      <c r="K294" s="354" t="s">
        <v>415</v>
      </c>
      <c r="M294" s="354" t="s">
        <v>416</v>
      </c>
    </row>
    <row r="295" spans="1:13" x14ac:dyDescent="0.25">
      <c r="A295" s="367"/>
    </row>
    <row r="296" spans="1:13" x14ac:dyDescent="0.25">
      <c r="A296" s="367" t="s">
        <v>536</v>
      </c>
    </row>
    <row r="297" spans="1:13" x14ac:dyDescent="0.25">
      <c r="A297" s="367"/>
    </row>
    <row r="298" spans="1:13" x14ac:dyDescent="0.25">
      <c r="A298" s="367" t="s">
        <v>537</v>
      </c>
    </row>
    <row r="299" spans="1:13" x14ac:dyDescent="0.25">
      <c r="A299" s="367" t="s">
        <v>538</v>
      </c>
    </row>
    <row r="300" spans="1:13" x14ac:dyDescent="0.25">
      <c r="A300" s="367"/>
    </row>
    <row r="301" spans="1:13" x14ac:dyDescent="0.25">
      <c r="A301" s="367"/>
      <c r="B301" t="s">
        <v>539</v>
      </c>
    </row>
    <row r="302" spans="1:13" x14ac:dyDescent="0.25">
      <c r="A302" s="367"/>
    </row>
    <row r="303" spans="1:13" x14ac:dyDescent="0.25">
      <c r="A303" s="367" t="s">
        <v>540</v>
      </c>
      <c r="I303" s="461"/>
      <c r="J303" s="461"/>
      <c r="K303" s="461"/>
      <c r="L303" s="461"/>
      <c r="M303" s="461"/>
    </row>
    <row r="304" spans="1:13" x14ac:dyDescent="0.25">
      <c r="A304" s="367"/>
    </row>
    <row r="305" spans="1:13" x14ac:dyDescent="0.25">
      <c r="A305" s="367"/>
      <c r="B305" t="s">
        <v>541</v>
      </c>
      <c r="I305" s="461"/>
      <c r="J305" s="461"/>
      <c r="K305" s="461"/>
      <c r="L305" s="461"/>
      <c r="M305" s="461"/>
    </row>
    <row r="306" spans="1:13" x14ac:dyDescent="0.25">
      <c r="A306" s="367"/>
      <c r="I306" s="354" t="s">
        <v>414</v>
      </c>
      <c r="K306" s="354" t="s">
        <v>415</v>
      </c>
      <c r="M306" s="354" t="s">
        <v>416</v>
      </c>
    </row>
    <row r="307" spans="1:13" x14ac:dyDescent="0.25">
      <c r="A307" s="367"/>
      <c r="C307" t="s">
        <v>542</v>
      </c>
      <c r="I307" s="461"/>
      <c r="J307" s="461"/>
      <c r="K307" s="461"/>
      <c r="L307" s="461"/>
      <c r="M307" s="461"/>
    </row>
    <row r="308" spans="1:13" x14ac:dyDescent="0.25">
      <c r="A308" s="367"/>
    </row>
    <row r="309" spans="1:13" x14ac:dyDescent="0.25">
      <c r="A309" s="367"/>
      <c r="D309" t="s">
        <v>543</v>
      </c>
    </row>
    <row r="310" spans="1:13" x14ac:dyDescent="0.25">
      <c r="A310" s="367"/>
      <c r="D310" t="s">
        <v>544</v>
      </c>
    </row>
    <row r="311" spans="1:13" x14ac:dyDescent="0.25">
      <c r="A311" s="367"/>
      <c r="D311" t="s">
        <v>545</v>
      </c>
    </row>
    <row r="312" spans="1:13" x14ac:dyDescent="0.25">
      <c r="A312" s="367"/>
    </row>
    <row r="313" spans="1:13" x14ac:dyDescent="0.25">
      <c r="A313" s="367"/>
      <c r="C313" t="s">
        <v>546</v>
      </c>
      <c r="I313" s="461"/>
      <c r="J313" s="461"/>
      <c r="K313" s="461"/>
      <c r="L313" s="461"/>
      <c r="M313" s="461"/>
    </row>
    <row r="314" spans="1:13" x14ac:dyDescent="0.25">
      <c r="A314" s="367"/>
    </row>
    <row r="315" spans="1:13" x14ac:dyDescent="0.25">
      <c r="A315" s="367"/>
      <c r="D315" t="s">
        <v>547</v>
      </c>
    </row>
    <row r="316" spans="1:13" x14ac:dyDescent="0.25">
      <c r="A316" s="367"/>
      <c r="D316" t="s">
        <v>548</v>
      </c>
    </row>
    <row r="317" spans="1:13" x14ac:dyDescent="0.25">
      <c r="A317" s="367"/>
      <c r="D317" t="s">
        <v>549</v>
      </c>
    </row>
    <row r="318" spans="1:13" x14ac:dyDescent="0.25">
      <c r="A318" s="367"/>
    </row>
    <row r="319" spans="1:13" x14ac:dyDescent="0.25">
      <c r="A319" s="367"/>
      <c r="C319" t="s">
        <v>550</v>
      </c>
    </row>
    <row r="320" spans="1:13" x14ac:dyDescent="0.25">
      <c r="A320" s="367"/>
      <c r="C320" t="s">
        <v>551</v>
      </c>
    </row>
    <row r="321" spans="1:13" x14ac:dyDescent="0.25">
      <c r="A321" s="367"/>
    </row>
    <row r="322" spans="1:13" x14ac:dyDescent="0.25">
      <c r="B322" t="s">
        <v>552</v>
      </c>
    </row>
    <row r="323" spans="1:13" x14ac:dyDescent="0.25">
      <c r="B323" t="s">
        <v>553</v>
      </c>
    </row>
    <row r="325" spans="1:13" x14ac:dyDescent="0.25">
      <c r="C325" t="s">
        <v>554</v>
      </c>
    </row>
    <row r="327" spans="1:13" x14ac:dyDescent="0.25">
      <c r="D327" t="s">
        <v>555</v>
      </c>
    </row>
    <row r="328" spans="1:13" x14ac:dyDescent="0.25">
      <c r="D328" t="s">
        <v>551</v>
      </c>
    </row>
    <row r="330" spans="1:13" x14ac:dyDescent="0.25">
      <c r="B330" t="s">
        <v>556</v>
      </c>
    </row>
    <row r="331" spans="1:13" x14ac:dyDescent="0.25">
      <c r="B331" t="s">
        <v>557</v>
      </c>
    </row>
    <row r="333" spans="1:13" x14ac:dyDescent="0.25">
      <c r="A333" s="367" t="s">
        <v>436</v>
      </c>
    </row>
    <row r="334" spans="1:13" ht="11.25" customHeight="1" x14ac:dyDescent="0.2">
      <c r="A334" s="462"/>
      <c r="B334" s="463"/>
      <c r="C334" s="463"/>
      <c r="D334" s="463"/>
      <c r="E334" s="463"/>
      <c r="F334" s="463"/>
      <c r="G334" s="463"/>
      <c r="H334" s="463"/>
      <c r="I334" s="463"/>
      <c r="J334" s="463"/>
      <c r="K334" s="463"/>
      <c r="L334" s="463"/>
      <c r="M334" s="464"/>
    </row>
    <row r="335" spans="1:13" ht="11.25" customHeight="1" x14ac:dyDescent="0.2">
      <c r="A335" s="465"/>
      <c r="B335" s="466"/>
      <c r="C335" s="466"/>
      <c r="D335" s="466"/>
      <c r="E335" s="466"/>
      <c r="F335" s="466"/>
      <c r="G335" s="466"/>
      <c r="H335" s="466"/>
      <c r="I335" s="466"/>
      <c r="J335" s="466"/>
      <c r="K335" s="466"/>
      <c r="L335" s="466"/>
      <c r="M335" s="467"/>
    </row>
    <row r="336" spans="1:13" ht="11.25" customHeight="1" x14ac:dyDescent="0.2">
      <c r="A336" s="468"/>
      <c r="B336" s="469"/>
      <c r="C336" s="469"/>
      <c r="D336" s="469"/>
      <c r="E336" s="469"/>
      <c r="F336" s="469"/>
      <c r="G336" s="469"/>
      <c r="H336" s="469"/>
      <c r="I336" s="469"/>
      <c r="J336" s="469"/>
      <c r="K336" s="469"/>
      <c r="L336" s="469"/>
      <c r="M336" s="470"/>
    </row>
  </sheetData>
  <mergeCells count="35">
    <mergeCell ref="I1:M1"/>
    <mergeCell ref="I2:M2"/>
    <mergeCell ref="I3:J3"/>
    <mergeCell ref="L3:M3"/>
    <mergeCell ref="I4:J4"/>
    <mergeCell ref="L4:M4"/>
    <mergeCell ref="I5:J5"/>
    <mergeCell ref="L5:M5"/>
    <mergeCell ref="I6:J6"/>
    <mergeCell ref="L6:M6"/>
    <mergeCell ref="B7:G7"/>
    <mergeCell ref="I7:J7"/>
    <mergeCell ref="L7:M7"/>
    <mergeCell ref="I8:M8"/>
    <mergeCell ref="C9:G9"/>
    <mergeCell ref="L9:M9"/>
    <mergeCell ref="B11:D11"/>
    <mergeCell ref="A45:M48"/>
    <mergeCell ref="A68:M71"/>
    <mergeCell ref="A88:M91"/>
    <mergeCell ref="A116:M119"/>
    <mergeCell ref="A138:M142"/>
    <mergeCell ref="A156:M160"/>
    <mergeCell ref="A170:M174"/>
    <mergeCell ref="I198:M198"/>
    <mergeCell ref="A223:M225"/>
    <mergeCell ref="I231:M231"/>
    <mergeCell ref="A258:M262"/>
    <mergeCell ref="I313:M313"/>
    <mergeCell ref="A334:M336"/>
    <mergeCell ref="A276:M280"/>
    <mergeCell ref="A289:M292"/>
    <mergeCell ref="I303:M303"/>
    <mergeCell ref="I305:M305"/>
    <mergeCell ref="I307:M3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E2000-7BA7-4A2D-B296-E6CF274D6117}">
  <sheetPr>
    <tabColor rgb="FFFFC000"/>
    <pageSetUpPr fitToPage="1"/>
  </sheetPr>
  <dimension ref="B1:K58"/>
  <sheetViews>
    <sheetView topLeftCell="A9" workbookViewId="0">
      <selection activeCell="G34" sqref="G34"/>
    </sheetView>
  </sheetViews>
  <sheetFormatPr defaultColWidth="9.140625" defaultRowHeight="12" x14ac:dyDescent="0.2"/>
  <cols>
    <col min="1" max="1" width="2.85546875" style="360" customWidth="1"/>
    <col min="2" max="2" width="7.28515625" style="360" customWidth="1"/>
    <col min="3" max="3" width="12" style="360" customWidth="1"/>
    <col min="4" max="4" width="12.28515625" style="360" customWidth="1"/>
    <col min="5" max="5" width="9" style="360" customWidth="1"/>
    <col min="6" max="6" width="5.42578125" style="360" customWidth="1"/>
    <col min="7" max="7" width="9.140625" style="360" customWidth="1"/>
    <col min="8" max="8" width="8" style="360" customWidth="1"/>
    <col min="9" max="9" width="12" style="360" customWidth="1"/>
    <col min="10" max="10" width="12.140625" style="360" customWidth="1"/>
    <col min="11" max="11" width="10.7109375" style="360" customWidth="1"/>
    <col min="12" max="12" width="9.85546875" style="360" customWidth="1"/>
    <col min="13" max="13" width="9.140625" style="360" customWidth="1"/>
    <col min="14" max="16384" width="9.140625" style="360"/>
  </cols>
  <sheetData>
    <row r="1" spans="2:11" x14ac:dyDescent="0.2"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2:11" ht="15" customHeight="1" x14ac:dyDescent="0.2"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2:11" x14ac:dyDescent="0.2"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2:11" x14ac:dyDescent="0.2"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2:11" x14ac:dyDescent="0.2"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2:11" x14ac:dyDescent="0.2"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2:11" ht="12.75" customHeight="1" x14ac:dyDescent="0.2"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2:11" x14ac:dyDescent="0.2"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2:11" customFormat="1" ht="15" x14ac:dyDescent="0.2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x14ac:dyDescent="0.2"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2:11" x14ac:dyDescent="0.2"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2:11" x14ac:dyDescent="0.2"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2:11" x14ac:dyDescent="0.2">
      <c r="B13" s="37" t="s">
        <v>0</v>
      </c>
      <c r="C13" s="37"/>
      <c r="D13" s="37"/>
      <c r="E13" s="37"/>
      <c r="F13" s="37"/>
      <c r="G13" s="37"/>
      <c r="H13" s="37"/>
      <c r="I13" s="37"/>
      <c r="J13" s="37"/>
      <c r="K13" s="37"/>
    </row>
    <row r="14" spans="2:11" x14ac:dyDescent="0.2">
      <c r="B14" s="37" t="s">
        <v>1</v>
      </c>
      <c r="C14" s="37"/>
      <c r="D14" s="37"/>
      <c r="E14" s="37"/>
      <c r="F14" s="37"/>
      <c r="G14" s="37"/>
      <c r="H14" s="37"/>
      <c r="I14" s="37"/>
      <c r="J14" s="37"/>
      <c r="K14" s="37"/>
    </row>
    <row r="15" spans="2:11" x14ac:dyDescent="0.2">
      <c r="B15" s="37" t="s">
        <v>2</v>
      </c>
      <c r="C15" s="37"/>
      <c r="D15" s="37"/>
      <c r="E15" s="37"/>
      <c r="F15" s="37"/>
      <c r="G15" s="37"/>
      <c r="H15" s="37"/>
      <c r="I15" s="37"/>
      <c r="J15" s="37"/>
      <c r="K15" s="37"/>
    </row>
    <row r="16" spans="2:11" customFormat="1" ht="15" x14ac:dyDescent="0.25"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2:11" x14ac:dyDescent="0.2"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2:11" x14ac:dyDescent="0.2">
      <c r="B18" s="428" t="s">
        <v>3</v>
      </c>
      <c r="C18" s="428"/>
      <c r="D18" s="428"/>
      <c r="E18" s="428"/>
      <c r="F18" s="428"/>
      <c r="G18" s="37" t="s">
        <v>4</v>
      </c>
      <c r="H18" s="37"/>
      <c r="I18" s="37" t="s">
        <v>41</v>
      </c>
      <c r="J18" s="37"/>
      <c r="K18" s="37"/>
    </row>
    <row r="19" spans="2:11" x14ac:dyDescent="0.2">
      <c r="B19" s="429" t="s">
        <v>6</v>
      </c>
      <c r="C19" s="429"/>
      <c r="D19" s="36">
        <v>45473</v>
      </c>
      <c r="E19" s="37"/>
      <c r="F19" s="37"/>
      <c r="G19" s="37"/>
      <c r="H19" s="37"/>
      <c r="I19" s="37"/>
      <c r="J19" s="37"/>
      <c r="K19" s="37"/>
    </row>
    <row r="20" spans="2:11" x14ac:dyDescent="0.2"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2:11" x14ac:dyDescent="0.2">
      <c r="B21" s="37" t="s">
        <v>7</v>
      </c>
      <c r="C21" s="37"/>
      <c r="D21" s="35">
        <v>1</v>
      </c>
      <c r="E21" s="37" t="s">
        <v>8</v>
      </c>
      <c r="F21" s="37"/>
      <c r="G21" s="37"/>
      <c r="H21" s="37"/>
      <c r="I21" s="37"/>
      <c r="J21" s="37"/>
      <c r="K21" s="34">
        <f>'Sch A'!H16</f>
        <v>7243078</v>
      </c>
    </row>
    <row r="22" spans="2:11" x14ac:dyDescent="0.2"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2:11" x14ac:dyDescent="0.2">
      <c r="B23" s="37" t="s">
        <v>9</v>
      </c>
      <c r="C23" s="37"/>
      <c r="D23" s="37"/>
      <c r="E23" s="37"/>
      <c r="F23" s="37"/>
      <c r="G23" s="37"/>
      <c r="H23" s="37"/>
      <c r="I23" s="37"/>
      <c r="J23" s="37"/>
      <c r="K23" s="37"/>
    </row>
    <row r="24" spans="2:11" x14ac:dyDescent="0.2">
      <c r="B24" s="37" t="s">
        <v>10</v>
      </c>
      <c r="C24" s="37"/>
      <c r="D24" s="37"/>
      <c r="E24" s="37"/>
      <c r="F24" s="37"/>
      <c r="G24" s="35">
        <v>0</v>
      </c>
      <c r="H24" s="37" t="s">
        <v>11</v>
      </c>
      <c r="I24" s="37"/>
      <c r="J24" s="37"/>
      <c r="K24" s="37"/>
    </row>
    <row r="25" spans="2:11" x14ac:dyDescent="0.2">
      <c r="B25" s="37" t="s">
        <v>12</v>
      </c>
      <c r="C25" s="37"/>
      <c r="D25" s="37"/>
      <c r="E25" s="37"/>
      <c r="F25" s="37"/>
      <c r="G25" s="37"/>
      <c r="H25" s="37"/>
      <c r="I25" s="37"/>
      <c r="J25" s="37"/>
      <c r="K25" s="37"/>
    </row>
    <row r="26" spans="2:11" x14ac:dyDescent="0.2"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2:11" x14ac:dyDescent="0.2">
      <c r="B27" s="37" t="s">
        <v>7</v>
      </c>
      <c r="C27" s="37"/>
      <c r="D27" s="35">
        <v>5</v>
      </c>
      <c r="E27" s="37" t="s">
        <v>13</v>
      </c>
      <c r="F27" s="37"/>
      <c r="G27" s="37"/>
      <c r="H27" s="37"/>
      <c r="I27" s="37"/>
      <c r="J27" s="34">
        <f>'Sch A-1'!E38+'Sch A-1'!G38+'Sch A-1'!I38+'Sch A-1'!K38</f>
        <v>20053234</v>
      </c>
      <c r="K27" s="37" t="s">
        <v>14</v>
      </c>
    </row>
    <row r="28" spans="2:11" x14ac:dyDescent="0.2">
      <c r="B28" s="35">
        <v>0</v>
      </c>
      <c r="C28" s="37" t="s">
        <v>15</v>
      </c>
      <c r="D28" s="37"/>
      <c r="E28" s="37"/>
      <c r="F28" s="37"/>
      <c r="G28" s="35">
        <v>0</v>
      </c>
      <c r="H28" s="33"/>
      <c r="I28" s="37"/>
      <c r="J28" s="37"/>
      <c r="K28" s="37"/>
    </row>
    <row r="29" spans="2:11" x14ac:dyDescent="0.2"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2:11" x14ac:dyDescent="0.2">
      <c r="B30" s="37" t="s">
        <v>16</v>
      </c>
      <c r="C30" s="37"/>
      <c r="D30" s="37"/>
      <c r="E30" s="37"/>
      <c r="F30" s="37"/>
      <c r="G30" s="37"/>
      <c r="H30" s="37"/>
      <c r="I30" s="37"/>
      <c r="J30" s="37"/>
      <c r="K30" s="37"/>
    </row>
    <row r="31" spans="2:11" x14ac:dyDescent="0.2">
      <c r="B31" s="37" t="s">
        <v>17</v>
      </c>
      <c r="C31" s="37"/>
      <c r="D31" s="37"/>
      <c r="E31" s="37"/>
      <c r="F31" s="37"/>
      <c r="G31" s="37"/>
      <c r="H31" s="37"/>
      <c r="I31" s="37"/>
      <c r="J31" s="37"/>
      <c r="K31" s="37"/>
    </row>
    <row r="32" spans="2:11" x14ac:dyDescent="0.2"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2:11" x14ac:dyDescent="0.2"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2:11" x14ac:dyDescent="0.2">
      <c r="B34" s="37" t="s">
        <v>18</v>
      </c>
      <c r="C34" s="37"/>
      <c r="D34" s="37"/>
      <c r="E34" s="37"/>
      <c r="F34" s="37"/>
      <c r="G34" s="37"/>
      <c r="H34" s="37" t="s">
        <v>19</v>
      </c>
      <c r="J34" s="37"/>
      <c r="K34" s="37"/>
    </row>
    <row r="35" spans="2:11" x14ac:dyDescent="0.2">
      <c r="B35" s="37"/>
      <c r="C35" s="37"/>
      <c r="D35" s="37"/>
      <c r="E35" s="37"/>
      <c r="F35" s="37"/>
      <c r="G35" s="37"/>
      <c r="H35" s="37"/>
      <c r="J35" s="37"/>
      <c r="K35" s="37"/>
    </row>
    <row r="36" spans="2:11" x14ac:dyDescent="0.2">
      <c r="B36" s="18" t="s">
        <v>20</v>
      </c>
      <c r="C36" s="427" t="s">
        <v>21</v>
      </c>
      <c r="D36" s="427"/>
      <c r="E36" s="427"/>
      <c r="F36" s="37"/>
      <c r="G36" s="37"/>
      <c r="H36" s="37"/>
      <c r="J36" s="37"/>
      <c r="K36" s="37"/>
    </row>
    <row r="37" spans="2:11" ht="12.75" customHeight="1" thickBot="1" x14ac:dyDescent="0.25">
      <c r="B37" s="37"/>
      <c r="D37" s="19" t="s">
        <v>22</v>
      </c>
      <c r="E37" s="37"/>
      <c r="F37" s="37"/>
      <c r="G37" s="37"/>
      <c r="H37" s="32"/>
      <c r="I37" s="31"/>
      <c r="J37" s="32"/>
      <c r="K37" s="32"/>
    </row>
    <row r="38" spans="2:11" x14ac:dyDescent="0.2">
      <c r="B38" s="37"/>
      <c r="C38" s="427" t="s">
        <v>23</v>
      </c>
      <c r="D38" s="427"/>
      <c r="E38" s="427"/>
      <c r="F38" s="37"/>
      <c r="G38" s="37"/>
      <c r="H38" s="37" t="s">
        <v>24</v>
      </c>
      <c r="J38" s="37"/>
      <c r="K38" s="37"/>
    </row>
    <row r="39" spans="2:11" x14ac:dyDescent="0.2">
      <c r="B39" s="37"/>
      <c r="C39" s="37"/>
      <c r="D39" s="19" t="s">
        <v>25</v>
      </c>
      <c r="F39" s="37"/>
      <c r="G39" s="37"/>
      <c r="H39" s="37"/>
      <c r="J39" s="37"/>
      <c r="K39" s="37"/>
    </row>
    <row r="40" spans="2:11" x14ac:dyDescent="0.2">
      <c r="B40" s="37"/>
      <c r="C40" s="37" t="s">
        <v>26</v>
      </c>
      <c r="D40" s="37"/>
      <c r="E40" s="37"/>
      <c r="F40" s="37"/>
      <c r="G40" s="37"/>
      <c r="H40" s="37"/>
      <c r="J40" s="37"/>
      <c r="K40" s="37"/>
    </row>
    <row r="41" spans="2:11" ht="12.75" customHeight="1" thickBot="1" x14ac:dyDescent="0.25">
      <c r="B41" s="37"/>
      <c r="C41" s="37" t="s">
        <v>27</v>
      </c>
      <c r="D41" s="37"/>
      <c r="E41" s="37"/>
      <c r="F41" s="37"/>
      <c r="G41" s="37"/>
      <c r="H41" s="32"/>
      <c r="I41" s="31"/>
      <c r="J41" s="32"/>
      <c r="K41" s="32"/>
    </row>
    <row r="42" spans="2:11" x14ac:dyDescent="0.2">
      <c r="B42" s="37"/>
      <c r="C42" s="37" t="s">
        <v>28</v>
      </c>
      <c r="D42" s="37"/>
      <c r="E42" s="37"/>
      <c r="F42" s="37"/>
      <c r="G42" s="37"/>
      <c r="H42" s="37" t="s">
        <v>29</v>
      </c>
      <c r="J42" s="37"/>
      <c r="K42" s="37"/>
    </row>
    <row r="43" spans="2:11" x14ac:dyDescent="0.2">
      <c r="B43" s="37"/>
      <c r="C43" s="37"/>
      <c r="D43" s="37"/>
      <c r="E43" s="37"/>
      <c r="F43" s="37"/>
      <c r="G43" s="37"/>
      <c r="H43" s="37"/>
      <c r="J43" s="37"/>
      <c r="K43" s="37"/>
    </row>
    <row r="44" spans="2:11" x14ac:dyDescent="0.2">
      <c r="B44" s="37"/>
      <c r="C44" s="37"/>
      <c r="D44" s="37"/>
      <c r="E44" s="37"/>
      <c r="F44" s="37"/>
      <c r="G44" s="37"/>
      <c r="H44" s="37"/>
      <c r="J44" s="37"/>
      <c r="K44" s="37"/>
    </row>
    <row r="45" spans="2:11" ht="12.75" customHeight="1" thickBot="1" x14ac:dyDescent="0.25">
      <c r="B45" s="37"/>
      <c r="C45" s="32" t="s">
        <v>30</v>
      </c>
      <c r="D45" s="32"/>
      <c r="E45" s="32"/>
      <c r="F45" s="37"/>
      <c r="G45" s="37"/>
      <c r="H45" s="32"/>
      <c r="I45" s="31"/>
      <c r="J45" s="32"/>
      <c r="K45" s="32"/>
    </row>
    <row r="46" spans="2:11" x14ac:dyDescent="0.2">
      <c r="B46" s="37"/>
      <c r="C46" s="28"/>
      <c r="D46" s="28"/>
      <c r="E46" s="28"/>
      <c r="F46" s="37"/>
      <c r="G46" s="37"/>
      <c r="H46" s="37" t="s">
        <v>31</v>
      </c>
      <c r="J46" s="37"/>
      <c r="K46" s="37"/>
    </row>
    <row r="47" spans="2:11" ht="12.75" customHeight="1" thickBot="1" x14ac:dyDescent="0.25">
      <c r="B47" s="37"/>
      <c r="C47" s="32" t="s">
        <v>32</v>
      </c>
      <c r="D47" s="32"/>
      <c r="E47" s="32"/>
      <c r="F47" s="37"/>
      <c r="G47" s="37"/>
      <c r="H47" s="37"/>
      <c r="I47" s="37"/>
      <c r="J47" s="37"/>
      <c r="K47" s="37"/>
    </row>
    <row r="48" spans="2:11" x14ac:dyDescent="0.2">
      <c r="B48" s="37"/>
      <c r="C48" s="37"/>
      <c r="D48" s="37"/>
      <c r="E48" s="37"/>
      <c r="F48" s="37"/>
      <c r="G48" s="37"/>
      <c r="H48" s="37"/>
      <c r="I48" s="37"/>
      <c r="J48" s="37"/>
      <c r="K48" s="37"/>
    </row>
    <row r="49" spans="2:11" ht="12.75" customHeight="1" thickBot="1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30"/>
    </row>
    <row r="50" spans="2:11" x14ac:dyDescent="0.2">
      <c r="B50" s="37"/>
      <c r="C50" s="37"/>
      <c r="D50" s="37"/>
      <c r="E50" s="37"/>
      <c r="F50" s="37"/>
      <c r="G50" s="37"/>
      <c r="H50" s="37"/>
      <c r="I50" s="37"/>
      <c r="J50" s="37"/>
      <c r="K50" s="37"/>
    </row>
    <row r="51" spans="2:11" x14ac:dyDescent="0.2">
      <c r="B51" s="37" t="s">
        <v>33</v>
      </c>
      <c r="C51" s="37"/>
      <c r="D51" s="37"/>
      <c r="E51" s="37"/>
      <c r="F51" s="37"/>
      <c r="G51" s="37"/>
      <c r="H51" s="37"/>
      <c r="I51" s="37"/>
      <c r="J51" s="37"/>
      <c r="K51" s="37"/>
    </row>
    <row r="52" spans="2:11" x14ac:dyDescent="0.2">
      <c r="B52" s="37"/>
      <c r="C52" s="37"/>
      <c r="D52" s="37"/>
      <c r="E52" s="37"/>
      <c r="F52" s="37"/>
      <c r="G52" s="37"/>
      <c r="H52" s="37"/>
      <c r="I52" s="37"/>
      <c r="J52" s="37"/>
      <c r="K52" s="37"/>
    </row>
    <row r="53" spans="2:11" ht="12.75" customHeight="1" x14ac:dyDescent="0.2">
      <c r="B53" s="430" t="s">
        <v>34</v>
      </c>
      <c r="C53" s="430"/>
      <c r="D53" s="431" t="s">
        <v>35</v>
      </c>
      <c r="E53" s="431"/>
      <c r="F53" s="431"/>
      <c r="G53" s="37"/>
      <c r="H53" s="425" t="s">
        <v>36</v>
      </c>
      <c r="I53" s="425"/>
      <c r="J53" s="426">
        <v>45051</v>
      </c>
      <c r="K53" s="426"/>
    </row>
    <row r="54" spans="2:11" x14ac:dyDescent="0.2">
      <c r="B54" s="37"/>
      <c r="C54" s="37"/>
      <c r="D54" s="37"/>
      <c r="E54" s="37"/>
      <c r="F54" s="37"/>
      <c r="G54" s="37"/>
      <c r="H54" s="37"/>
      <c r="I54" s="37"/>
      <c r="J54" s="37"/>
      <c r="K54" s="37"/>
    </row>
    <row r="55" spans="2:11" x14ac:dyDescent="0.2">
      <c r="B55" s="18" t="s">
        <v>37</v>
      </c>
      <c r="C55" s="427" t="s">
        <v>38</v>
      </c>
      <c r="D55" s="427"/>
      <c r="E55" s="427"/>
      <c r="F55" s="427"/>
      <c r="G55" s="427"/>
      <c r="H55" s="427"/>
      <c r="I55" s="427"/>
      <c r="J55" s="427"/>
      <c r="K55" s="427"/>
    </row>
    <row r="56" spans="2:11" x14ac:dyDescent="0.2">
      <c r="B56" s="37"/>
      <c r="C56" s="37"/>
      <c r="D56" s="37"/>
      <c r="E56" s="37"/>
      <c r="F56" s="37"/>
      <c r="G56" s="37"/>
      <c r="H56" s="37"/>
      <c r="I56" s="37"/>
      <c r="J56" s="37"/>
      <c r="K56" s="37"/>
    </row>
    <row r="57" spans="2:11" x14ac:dyDescent="0.2">
      <c r="B57" s="37"/>
      <c r="C57" s="37"/>
      <c r="D57" s="37"/>
      <c r="E57" s="37"/>
      <c r="F57" s="37"/>
      <c r="G57" s="37"/>
      <c r="H57" s="37"/>
      <c r="I57" s="37"/>
      <c r="J57" s="37"/>
      <c r="K57" s="29" t="s">
        <v>39</v>
      </c>
    </row>
    <row r="58" spans="2:11" x14ac:dyDescent="0.2">
      <c r="B58" s="37"/>
      <c r="C58" s="37"/>
      <c r="D58" s="37"/>
      <c r="E58" s="37"/>
      <c r="F58" s="37"/>
      <c r="G58" s="37"/>
      <c r="H58" s="37"/>
      <c r="I58" s="37"/>
      <c r="J58" s="37"/>
      <c r="K58" s="29" t="s">
        <v>40</v>
      </c>
    </row>
  </sheetData>
  <mergeCells count="9">
    <mergeCell ref="H53:I53"/>
    <mergeCell ref="J53:K53"/>
    <mergeCell ref="C55:K55"/>
    <mergeCell ref="B18:F18"/>
    <mergeCell ref="B19:C19"/>
    <mergeCell ref="C36:E36"/>
    <mergeCell ref="C38:E38"/>
    <mergeCell ref="B53:C53"/>
    <mergeCell ref="D53:F53"/>
  </mergeCells>
  <dataValidations count="4">
    <dataValidation type="whole" allowBlank="1" showInputMessage="1" showErrorMessage="1" promptTitle="This needs to be a whole number" prompt="Please input as a whole number" sqref="K21 J27:K27 G28:H28" xr:uid="{00000000-0002-0000-0100-000000000000}">
      <formula1>0</formula1>
      <formula2>1E+23</formula2>
    </dataValidation>
    <dataValidation type="whole" allowBlank="1" showInputMessage="1" showErrorMessage="1" promptTitle="This needs to be a whole number" prompt="Please input a whole number" sqref="D21 G24 D27 B28" xr:uid="{00000000-0002-0000-0100-000001000000}">
      <formula1>0</formula1>
      <formula2>1000000000</formula2>
    </dataValidation>
    <dataValidation type="date" allowBlank="1" showInputMessage="1" showErrorMessage="1" promptTitle="This needs to be a date format" prompt="Please input as 06/30/xx" sqref="D19" xr:uid="{00000000-0002-0000-0100-000002000000}">
      <formula1>36707</formula1>
      <formula2>72866</formula2>
    </dataValidation>
    <dataValidation operator="greaterThan" allowBlank="1" showInputMessage="1" showErrorMessage="1" sqref="D53:F53" xr:uid="{00000000-0002-0000-0100-000003000000}"/>
  </dataValidations>
  <pageMargins left="0.7" right="0.7" top="0.75" bottom="0.75" header="0.3" footer="0.3"/>
  <pageSetup scale="89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4AEE-F2C8-42A1-8332-616F9A35DEF6}">
  <dimension ref="A1:M235"/>
  <sheetViews>
    <sheetView workbookViewId="0">
      <selection activeCell="N4" sqref="N4"/>
    </sheetView>
  </sheetViews>
  <sheetFormatPr defaultRowHeight="15" x14ac:dyDescent="0.25"/>
  <cols>
    <col min="1" max="8" width="9.140625" customWidth="1"/>
    <col min="9" max="9" width="5.85546875" bestFit="1" customWidth="1"/>
    <col min="10" max="10" width="9.140625" customWidth="1"/>
    <col min="11" max="11" width="3.42578125" bestFit="1" customWidth="1"/>
    <col min="12" max="12" width="9.140625" customWidth="1"/>
    <col min="13" max="13" width="4.140625" bestFit="1" customWidth="1"/>
  </cols>
  <sheetData>
    <row r="1" spans="1:13" x14ac:dyDescent="0.25">
      <c r="A1" s="368" t="s">
        <v>0</v>
      </c>
      <c r="I1" s="483" t="s">
        <v>404</v>
      </c>
      <c r="J1" s="436"/>
      <c r="K1" s="436"/>
      <c r="L1" s="436"/>
      <c r="M1" s="484"/>
    </row>
    <row r="2" spans="1:13" x14ac:dyDescent="0.25">
      <c r="A2" s="368" t="s">
        <v>405</v>
      </c>
      <c r="I2" s="471"/>
      <c r="J2" s="437"/>
      <c r="K2" s="437"/>
      <c r="L2" s="437"/>
      <c r="M2" s="472"/>
    </row>
    <row r="3" spans="1:13" x14ac:dyDescent="0.25">
      <c r="A3" s="367"/>
      <c r="I3" s="477" t="s">
        <v>406</v>
      </c>
      <c r="J3" s="478"/>
      <c r="L3" s="485">
        <v>0</v>
      </c>
      <c r="M3" s="486"/>
    </row>
    <row r="4" spans="1:13" x14ac:dyDescent="0.25">
      <c r="A4" s="368" t="s">
        <v>407</v>
      </c>
      <c r="I4" s="477" t="s">
        <v>408</v>
      </c>
      <c r="J4" s="478"/>
      <c r="L4" s="479">
        <v>0</v>
      </c>
      <c r="M4" s="480"/>
    </row>
    <row r="5" spans="1:13" x14ac:dyDescent="0.25">
      <c r="A5" s="368" t="s">
        <v>558</v>
      </c>
      <c r="I5" s="477" t="s">
        <v>410</v>
      </c>
      <c r="J5" s="478"/>
      <c r="L5" s="479">
        <v>0</v>
      </c>
      <c r="M5" s="480"/>
    </row>
    <row r="6" spans="1:13" x14ac:dyDescent="0.25">
      <c r="A6" s="367"/>
      <c r="I6" s="477" t="s">
        <v>281</v>
      </c>
      <c r="J6" s="478"/>
      <c r="L6" s="479">
        <v>0</v>
      </c>
      <c r="M6" s="480"/>
    </row>
    <row r="7" spans="1:13" x14ac:dyDescent="0.25">
      <c r="A7" s="368" t="s">
        <v>376</v>
      </c>
      <c r="B7" s="487"/>
      <c r="C7" s="487"/>
      <c r="D7" s="487"/>
      <c r="E7" s="487"/>
      <c r="F7" s="487"/>
      <c r="G7" s="487"/>
      <c r="I7" s="491"/>
      <c r="J7" s="492"/>
      <c r="L7" s="479"/>
      <c r="M7" s="480"/>
    </row>
    <row r="8" spans="1:13" x14ac:dyDescent="0.25">
      <c r="A8" s="367"/>
      <c r="I8" s="471"/>
      <c r="J8" s="437"/>
      <c r="K8" s="437"/>
      <c r="L8" s="437"/>
      <c r="M8" s="472"/>
    </row>
    <row r="9" spans="1:13" x14ac:dyDescent="0.25">
      <c r="A9" s="368" t="s">
        <v>411</v>
      </c>
      <c r="C9" s="487"/>
      <c r="D9" s="487"/>
      <c r="E9" s="487"/>
      <c r="F9" s="487"/>
      <c r="G9" s="487"/>
      <c r="I9" s="139" t="s">
        <v>65</v>
      </c>
      <c r="J9" s="106"/>
      <c r="K9" s="106"/>
      <c r="L9" s="488">
        <f>SUM(L3:L6)</f>
        <v>0</v>
      </c>
      <c r="M9" s="489"/>
    </row>
    <row r="10" spans="1:13" x14ac:dyDescent="0.25">
      <c r="A10" s="367"/>
    </row>
    <row r="11" spans="1:13" x14ac:dyDescent="0.25">
      <c r="A11" s="368" t="s">
        <v>412</v>
      </c>
      <c r="B11" s="490"/>
      <c r="C11" s="490"/>
      <c r="D11" s="490"/>
    </row>
    <row r="12" spans="1:13" x14ac:dyDescent="0.25">
      <c r="A12" s="2"/>
    </row>
    <row r="13" spans="1:13" x14ac:dyDescent="0.25">
      <c r="A13" s="309" t="s">
        <v>413</v>
      </c>
      <c r="I13" s="354" t="s">
        <v>414</v>
      </c>
      <c r="K13" s="354" t="s">
        <v>415</v>
      </c>
      <c r="M13" s="354" t="s">
        <v>416</v>
      </c>
    </row>
    <row r="14" spans="1:13" x14ac:dyDescent="0.25">
      <c r="A14" s="367"/>
    </row>
    <row r="15" spans="1:13" x14ac:dyDescent="0.25">
      <c r="A15" t="s">
        <v>417</v>
      </c>
    </row>
    <row r="16" spans="1:13" x14ac:dyDescent="0.25">
      <c r="A16" s="367"/>
    </row>
    <row r="17" spans="1:1" x14ac:dyDescent="0.25">
      <c r="A17" s="367" t="s">
        <v>559</v>
      </c>
    </row>
    <row r="18" spans="1:1" x14ac:dyDescent="0.25">
      <c r="A18" s="367" t="s">
        <v>560</v>
      </c>
    </row>
    <row r="19" spans="1:1" x14ac:dyDescent="0.25">
      <c r="A19" s="367"/>
    </row>
    <row r="20" spans="1:1" x14ac:dyDescent="0.25">
      <c r="A20" s="367" t="s">
        <v>561</v>
      </c>
    </row>
    <row r="21" spans="1:1" x14ac:dyDescent="0.25">
      <c r="A21" s="367" t="s">
        <v>562</v>
      </c>
    </row>
    <row r="22" spans="1:1" x14ac:dyDescent="0.25">
      <c r="A22" s="367" t="s">
        <v>563</v>
      </c>
    </row>
    <row r="23" spans="1:1" x14ac:dyDescent="0.25">
      <c r="A23" s="367"/>
    </row>
    <row r="24" spans="1:1" x14ac:dyDescent="0.25">
      <c r="A24" s="367" t="s">
        <v>426</v>
      </c>
    </row>
    <row r="25" spans="1:1" x14ac:dyDescent="0.25">
      <c r="A25" s="367" t="s">
        <v>564</v>
      </c>
    </row>
    <row r="26" spans="1:1" x14ac:dyDescent="0.25">
      <c r="A26" s="367"/>
    </row>
    <row r="27" spans="1:1" x14ac:dyDescent="0.25">
      <c r="A27" s="367" t="s">
        <v>428</v>
      </c>
    </row>
    <row r="28" spans="1:1" x14ac:dyDescent="0.25">
      <c r="A28" s="367" t="s">
        <v>429</v>
      </c>
    </row>
    <row r="29" spans="1:1" x14ac:dyDescent="0.25">
      <c r="A29" s="367"/>
    </row>
    <row r="30" spans="1:1" x14ac:dyDescent="0.25">
      <c r="A30" s="367" t="s">
        <v>565</v>
      </c>
    </row>
    <row r="31" spans="1:1" x14ac:dyDescent="0.25">
      <c r="A31" s="367" t="s">
        <v>566</v>
      </c>
    </row>
    <row r="32" spans="1:1" x14ac:dyDescent="0.25">
      <c r="A32" s="367"/>
    </row>
    <row r="33" spans="1:13" x14ac:dyDescent="0.25">
      <c r="A33" s="367" t="s">
        <v>567</v>
      </c>
    </row>
    <row r="34" spans="1:13" x14ac:dyDescent="0.25">
      <c r="A34" s="368" t="s">
        <v>568</v>
      </c>
      <c r="F34" s="309"/>
    </row>
    <row r="35" spans="1:13" x14ac:dyDescent="0.25">
      <c r="A35" s="368"/>
    </row>
    <row r="36" spans="1:13" x14ac:dyDescent="0.25">
      <c r="A36" s="367" t="s">
        <v>569</v>
      </c>
    </row>
    <row r="37" spans="1:13" x14ac:dyDescent="0.25">
      <c r="A37" s="367"/>
    </row>
    <row r="38" spans="1:13" x14ac:dyDescent="0.25">
      <c r="A38" s="367" t="s">
        <v>436</v>
      </c>
    </row>
    <row r="39" spans="1:13" x14ac:dyDescent="0.25">
      <c r="A39" s="462"/>
      <c r="B39" s="463"/>
      <c r="C39" s="463"/>
      <c r="D39" s="463"/>
      <c r="E39" s="463"/>
      <c r="F39" s="463"/>
      <c r="G39" s="463"/>
      <c r="H39" s="463"/>
      <c r="I39" s="463"/>
      <c r="J39" s="463"/>
      <c r="K39" s="463"/>
      <c r="L39" s="463"/>
      <c r="M39" s="464"/>
    </row>
    <row r="40" spans="1:13" x14ac:dyDescent="0.25">
      <c r="A40" s="465"/>
      <c r="B40" s="466"/>
      <c r="C40" s="466"/>
      <c r="D40" s="466"/>
      <c r="E40" s="466"/>
      <c r="F40" s="466"/>
      <c r="G40" s="466"/>
      <c r="H40" s="466"/>
      <c r="I40" s="466"/>
      <c r="J40" s="466"/>
      <c r="K40" s="466"/>
      <c r="L40" s="466"/>
      <c r="M40" s="467"/>
    </row>
    <row r="41" spans="1:13" x14ac:dyDescent="0.25">
      <c r="A41" s="468"/>
      <c r="B41" s="469"/>
      <c r="C41" s="469"/>
      <c r="D41" s="469"/>
      <c r="E41" s="469"/>
      <c r="F41" s="469"/>
      <c r="G41" s="469"/>
      <c r="H41" s="469"/>
      <c r="I41" s="469"/>
      <c r="J41" s="469"/>
      <c r="K41" s="469"/>
      <c r="L41" s="469"/>
      <c r="M41" s="470"/>
    </row>
    <row r="42" spans="1:13" x14ac:dyDescent="0.25">
      <c r="A42" s="367"/>
    </row>
    <row r="43" spans="1:13" x14ac:dyDescent="0.25">
      <c r="A43" s="368" t="s">
        <v>447</v>
      </c>
      <c r="I43" s="354" t="s">
        <v>414</v>
      </c>
      <c r="K43" s="354" t="s">
        <v>415</v>
      </c>
      <c r="M43" s="354" t="s">
        <v>416</v>
      </c>
    </row>
    <row r="44" spans="1:13" x14ac:dyDescent="0.25">
      <c r="A44" s="367"/>
    </row>
    <row r="45" spans="1:13" x14ac:dyDescent="0.25">
      <c r="A45" s="367" t="s">
        <v>448</v>
      </c>
    </row>
    <row r="46" spans="1:13" x14ac:dyDescent="0.25">
      <c r="A46" s="367"/>
    </row>
    <row r="47" spans="1:13" x14ac:dyDescent="0.25">
      <c r="A47" s="367" t="s">
        <v>449</v>
      </c>
    </row>
    <row r="48" spans="1:13" x14ac:dyDescent="0.25">
      <c r="A48" t="s">
        <v>450</v>
      </c>
    </row>
    <row r="49" spans="1:13" x14ac:dyDescent="0.25">
      <c r="A49" s="367"/>
    </row>
    <row r="50" spans="1:13" x14ac:dyDescent="0.25">
      <c r="A50" s="367" t="s">
        <v>451</v>
      </c>
    </row>
    <row r="51" spans="1:13" x14ac:dyDescent="0.25">
      <c r="A51" s="367" t="s">
        <v>452</v>
      </c>
    </row>
    <row r="52" spans="1:13" x14ac:dyDescent="0.25">
      <c r="A52" s="367"/>
    </row>
    <row r="53" spans="1:13" x14ac:dyDescent="0.25">
      <c r="A53" s="367" t="s">
        <v>453</v>
      </c>
    </row>
    <row r="54" spans="1:13" x14ac:dyDescent="0.25">
      <c r="A54" s="367"/>
    </row>
    <row r="55" spans="1:13" x14ac:dyDescent="0.25">
      <c r="A55" s="367"/>
      <c r="B55" t="s">
        <v>454</v>
      </c>
    </row>
    <row r="56" spans="1:13" x14ac:dyDescent="0.25">
      <c r="A56" s="367"/>
    </row>
    <row r="57" spans="1:13" x14ac:dyDescent="0.25">
      <c r="A57" s="367" t="s">
        <v>436</v>
      </c>
    </row>
    <row r="58" spans="1:13" x14ac:dyDescent="0.25">
      <c r="A58" s="462"/>
      <c r="B58" s="463"/>
      <c r="C58" s="463"/>
      <c r="D58" s="463"/>
      <c r="E58" s="463"/>
      <c r="F58" s="463"/>
      <c r="G58" s="463"/>
      <c r="H58" s="463"/>
      <c r="I58" s="463"/>
      <c r="J58" s="463"/>
      <c r="K58" s="463"/>
      <c r="L58" s="463"/>
      <c r="M58" s="464"/>
    </row>
    <row r="59" spans="1:13" x14ac:dyDescent="0.25">
      <c r="A59" s="465"/>
      <c r="B59" s="466"/>
      <c r="C59" s="466"/>
      <c r="D59" s="466"/>
      <c r="E59" s="466"/>
      <c r="F59" s="466"/>
      <c r="G59" s="466"/>
      <c r="H59" s="466"/>
      <c r="I59" s="466"/>
      <c r="J59" s="466"/>
      <c r="K59" s="466"/>
      <c r="L59" s="466"/>
      <c r="M59" s="467"/>
    </row>
    <row r="60" spans="1:13" x14ac:dyDescent="0.25">
      <c r="A60" s="468"/>
      <c r="B60" s="469"/>
      <c r="C60" s="469"/>
      <c r="D60" s="469"/>
      <c r="E60" s="469"/>
      <c r="F60" s="469"/>
      <c r="G60" s="469"/>
      <c r="H60" s="469"/>
      <c r="I60" s="469"/>
      <c r="J60" s="469"/>
      <c r="K60" s="469"/>
      <c r="L60" s="469"/>
      <c r="M60" s="470"/>
    </row>
    <row r="61" spans="1:13" x14ac:dyDescent="0.25">
      <c r="A61" s="367"/>
    </row>
    <row r="62" spans="1:13" x14ac:dyDescent="0.25">
      <c r="A62" s="368" t="s">
        <v>570</v>
      </c>
      <c r="I62" s="354" t="s">
        <v>414</v>
      </c>
      <c r="K62" s="354" t="s">
        <v>415</v>
      </c>
      <c r="M62" s="354" t="s">
        <v>416</v>
      </c>
    </row>
    <row r="63" spans="1:13" x14ac:dyDescent="0.25">
      <c r="A63" s="367"/>
    </row>
    <row r="64" spans="1:13" x14ac:dyDescent="0.25">
      <c r="A64" s="367" t="s">
        <v>571</v>
      </c>
    </row>
    <row r="65" spans="1:13" x14ac:dyDescent="0.25">
      <c r="A65" s="367"/>
    </row>
    <row r="66" spans="1:13" x14ac:dyDescent="0.25">
      <c r="A66" s="367" t="s">
        <v>572</v>
      </c>
    </row>
    <row r="67" spans="1:13" x14ac:dyDescent="0.25">
      <c r="A67" s="367"/>
    </row>
    <row r="68" spans="1:13" x14ac:dyDescent="0.25">
      <c r="A68" t="s">
        <v>573</v>
      </c>
    </row>
    <row r="69" spans="1:13" x14ac:dyDescent="0.25">
      <c r="A69" s="367" t="s">
        <v>574</v>
      </c>
    </row>
    <row r="70" spans="1:13" x14ac:dyDescent="0.25">
      <c r="A70" s="367"/>
    </row>
    <row r="71" spans="1:13" x14ac:dyDescent="0.25">
      <c r="A71" s="367" t="s">
        <v>575</v>
      </c>
    </row>
    <row r="72" spans="1:13" x14ac:dyDescent="0.25">
      <c r="A72" t="s">
        <v>576</v>
      </c>
    </row>
    <row r="73" spans="1:13" x14ac:dyDescent="0.25">
      <c r="A73" s="368"/>
      <c r="I73" s="354"/>
      <c r="K73" s="354"/>
      <c r="M73" s="354"/>
    </row>
    <row r="74" spans="1:13" x14ac:dyDescent="0.25">
      <c r="A74" s="367" t="s">
        <v>577</v>
      </c>
      <c r="I74" s="354"/>
      <c r="K74" s="354"/>
      <c r="M74" s="354"/>
    </row>
    <row r="75" spans="1:13" x14ac:dyDescent="0.25">
      <c r="A75" s="367"/>
    </row>
    <row r="76" spans="1:13" x14ac:dyDescent="0.25">
      <c r="A76" s="367" t="s">
        <v>463</v>
      </c>
    </row>
    <row r="77" spans="1:13" x14ac:dyDescent="0.25">
      <c r="A77" s="367"/>
    </row>
    <row r="78" spans="1:13" x14ac:dyDescent="0.25">
      <c r="A78" s="367" t="s">
        <v>464</v>
      </c>
    </row>
    <row r="79" spans="1:13" x14ac:dyDescent="0.25">
      <c r="A79" s="367" t="s">
        <v>578</v>
      </c>
    </row>
    <row r="80" spans="1:13" x14ac:dyDescent="0.25">
      <c r="A80" t="s">
        <v>579</v>
      </c>
    </row>
    <row r="82" spans="1:13" x14ac:dyDescent="0.25">
      <c r="A82" s="367" t="s">
        <v>580</v>
      </c>
    </row>
    <row r="83" spans="1:13" x14ac:dyDescent="0.25">
      <c r="A83" s="367"/>
    </row>
    <row r="84" spans="1:13" x14ac:dyDescent="0.25">
      <c r="A84" s="367" t="s">
        <v>436</v>
      </c>
    </row>
    <row r="85" spans="1:13" x14ac:dyDescent="0.25">
      <c r="A85" s="462"/>
      <c r="B85" s="463"/>
      <c r="C85" s="463"/>
      <c r="D85" s="463"/>
      <c r="E85" s="463"/>
      <c r="F85" s="463"/>
      <c r="G85" s="463"/>
      <c r="H85" s="463"/>
      <c r="I85" s="463"/>
      <c r="J85" s="463"/>
      <c r="K85" s="463"/>
      <c r="L85" s="463"/>
      <c r="M85" s="464"/>
    </row>
    <row r="86" spans="1:13" x14ac:dyDescent="0.25">
      <c r="A86" s="465"/>
      <c r="B86" s="466"/>
      <c r="C86" s="466"/>
      <c r="D86" s="466"/>
      <c r="E86" s="466"/>
      <c r="F86" s="466"/>
      <c r="G86" s="466"/>
      <c r="H86" s="466"/>
      <c r="I86" s="466"/>
      <c r="J86" s="466"/>
      <c r="K86" s="466"/>
      <c r="L86" s="466"/>
      <c r="M86" s="467"/>
    </row>
    <row r="87" spans="1:13" x14ac:dyDescent="0.25">
      <c r="A87" s="468"/>
      <c r="B87" s="469"/>
      <c r="C87" s="469"/>
      <c r="D87" s="469"/>
      <c r="E87" s="469"/>
      <c r="F87" s="469"/>
      <c r="G87" s="469"/>
      <c r="H87" s="469"/>
      <c r="I87" s="469"/>
      <c r="J87" s="469"/>
      <c r="K87" s="469"/>
      <c r="L87" s="469"/>
      <c r="M87" s="470"/>
    </row>
    <row r="88" spans="1:13" x14ac:dyDescent="0.25">
      <c r="A88" s="367"/>
    </row>
    <row r="89" spans="1:13" x14ac:dyDescent="0.25">
      <c r="A89" s="368" t="s">
        <v>468</v>
      </c>
      <c r="I89" s="354" t="s">
        <v>414</v>
      </c>
      <c r="K89" s="354" t="s">
        <v>415</v>
      </c>
      <c r="M89" s="354" t="s">
        <v>416</v>
      </c>
    </row>
    <row r="90" spans="1:13" x14ac:dyDescent="0.25">
      <c r="A90" s="367"/>
    </row>
    <row r="91" spans="1:13" x14ac:dyDescent="0.25">
      <c r="A91" s="367" t="s">
        <v>469</v>
      </c>
    </row>
    <row r="92" spans="1:13" x14ac:dyDescent="0.25">
      <c r="A92" s="367"/>
    </row>
    <row r="93" spans="1:13" x14ac:dyDescent="0.25">
      <c r="A93" s="367" t="s">
        <v>470</v>
      </c>
    </row>
    <row r="94" spans="1:13" x14ac:dyDescent="0.25">
      <c r="A94" s="367" t="s">
        <v>471</v>
      </c>
    </row>
    <row r="95" spans="1:13" x14ac:dyDescent="0.25">
      <c r="A95" s="367"/>
    </row>
    <row r="96" spans="1:13" x14ac:dyDescent="0.25">
      <c r="A96" s="367" t="s">
        <v>472</v>
      </c>
    </row>
    <row r="97" spans="1:13" x14ac:dyDescent="0.25">
      <c r="A97" t="s">
        <v>581</v>
      </c>
    </row>
    <row r="98" spans="1:13" x14ac:dyDescent="0.25">
      <c r="A98" s="367"/>
    </row>
    <row r="99" spans="1:13" x14ac:dyDescent="0.25">
      <c r="A99" s="367" t="s">
        <v>474</v>
      </c>
      <c r="I99" s="354"/>
      <c r="K99" s="354"/>
      <c r="M99" s="354"/>
    </row>
    <row r="100" spans="1:13" x14ac:dyDescent="0.25">
      <c r="A100" s="367" t="s">
        <v>475</v>
      </c>
    </row>
    <row r="101" spans="1:13" x14ac:dyDescent="0.25">
      <c r="A101" s="367"/>
    </row>
    <row r="102" spans="1:13" x14ac:dyDescent="0.25">
      <c r="A102" s="367" t="s">
        <v>476</v>
      </c>
    </row>
    <row r="103" spans="1:13" x14ac:dyDescent="0.25">
      <c r="A103" s="367"/>
    </row>
    <row r="104" spans="1:13" x14ac:dyDescent="0.25">
      <c r="A104" s="367" t="s">
        <v>436</v>
      </c>
    </row>
    <row r="105" spans="1:13" x14ac:dyDescent="0.25">
      <c r="A105" s="462" t="s">
        <v>582</v>
      </c>
      <c r="B105" s="463"/>
      <c r="C105" s="463"/>
      <c r="D105" s="463"/>
      <c r="E105" s="463"/>
      <c r="F105" s="463"/>
      <c r="G105" s="463"/>
      <c r="H105" s="463"/>
      <c r="I105" s="463"/>
      <c r="J105" s="463"/>
      <c r="K105" s="463"/>
      <c r="L105" s="463"/>
      <c r="M105" s="464"/>
    </row>
    <row r="106" spans="1:13" x14ac:dyDescent="0.25">
      <c r="A106" s="465"/>
      <c r="B106" s="466"/>
      <c r="C106" s="466"/>
      <c r="D106" s="466"/>
      <c r="E106" s="466"/>
      <c r="F106" s="466"/>
      <c r="G106" s="466"/>
      <c r="H106" s="466"/>
      <c r="I106" s="466"/>
      <c r="J106" s="466"/>
      <c r="K106" s="466"/>
      <c r="L106" s="466"/>
      <c r="M106" s="467"/>
    </row>
    <row r="107" spans="1:13" x14ac:dyDescent="0.25">
      <c r="A107" s="468"/>
      <c r="B107" s="469"/>
      <c r="C107" s="469"/>
      <c r="D107" s="469"/>
      <c r="E107" s="469"/>
      <c r="F107" s="469"/>
      <c r="G107" s="469"/>
      <c r="H107" s="469"/>
      <c r="I107" s="469"/>
      <c r="J107" s="469"/>
      <c r="K107" s="469"/>
      <c r="L107" s="469"/>
      <c r="M107" s="470"/>
    </row>
    <row r="108" spans="1:13" x14ac:dyDescent="0.25">
      <c r="A108" s="367"/>
    </row>
    <row r="109" spans="1:13" x14ac:dyDescent="0.25">
      <c r="A109" s="368" t="s">
        <v>477</v>
      </c>
      <c r="I109" s="354" t="s">
        <v>414</v>
      </c>
      <c r="K109" s="354" t="s">
        <v>415</v>
      </c>
      <c r="M109" s="354" t="s">
        <v>416</v>
      </c>
    </row>
    <row r="110" spans="1:13" x14ac:dyDescent="0.25">
      <c r="A110" s="367"/>
    </row>
    <row r="111" spans="1:13" x14ac:dyDescent="0.25">
      <c r="A111" s="367" t="s">
        <v>478</v>
      </c>
    </row>
    <row r="112" spans="1:13" x14ac:dyDescent="0.25">
      <c r="A112" s="367" t="s">
        <v>479</v>
      </c>
    </row>
    <row r="113" spans="1:13" x14ac:dyDescent="0.25">
      <c r="A113" s="367"/>
    </row>
    <row r="114" spans="1:13" x14ac:dyDescent="0.25">
      <c r="A114" s="367" t="s">
        <v>480</v>
      </c>
    </row>
    <row r="115" spans="1:13" x14ac:dyDescent="0.25">
      <c r="A115" s="367"/>
    </row>
    <row r="116" spans="1:13" x14ac:dyDescent="0.25">
      <c r="A116" s="367" t="s">
        <v>476</v>
      </c>
    </row>
    <row r="117" spans="1:13" x14ac:dyDescent="0.25">
      <c r="A117" s="368"/>
      <c r="I117" s="354"/>
      <c r="K117" s="354"/>
      <c r="M117" s="354"/>
    </row>
    <row r="118" spans="1:13" x14ac:dyDescent="0.25">
      <c r="A118" s="367" t="s">
        <v>481</v>
      </c>
    </row>
    <row r="119" spans="1:13" x14ac:dyDescent="0.25">
      <c r="A119" s="367"/>
    </row>
    <row r="120" spans="1:13" x14ac:dyDescent="0.25">
      <c r="A120" s="367" t="s">
        <v>436</v>
      </c>
    </row>
    <row r="121" spans="1:13" x14ac:dyDescent="0.25">
      <c r="A121" s="462"/>
      <c r="B121" s="463"/>
      <c r="C121" s="463"/>
      <c r="D121" s="463"/>
      <c r="E121" s="463"/>
      <c r="F121" s="463"/>
      <c r="G121" s="463"/>
      <c r="H121" s="463"/>
      <c r="I121" s="463"/>
      <c r="J121" s="463"/>
      <c r="K121" s="463"/>
      <c r="L121" s="463"/>
      <c r="M121" s="464"/>
    </row>
    <row r="122" spans="1:13" x14ac:dyDescent="0.25">
      <c r="A122" s="465"/>
      <c r="B122" s="466"/>
      <c r="C122" s="466"/>
      <c r="D122" s="466"/>
      <c r="E122" s="466"/>
      <c r="F122" s="466"/>
      <c r="G122" s="466"/>
      <c r="H122" s="466"/>
      <c r="I122" s="466"/>
      <c r="J122" s="466"/>
      <c r="K122" s="466"/>
      <c r="L122" s="466"/>
      <c r="M122" s="467"/>
    </row>
    <row r="123" spans="1:13" x14ac:dyDescent="0.25">
      <c r="A123" s="468"/>
      <c r="B123" s="469"/>
      <c r="C123" s="469"/>
      <c r="D123" s="469"/>
      <c r="E123" s="469"/>
      <c r="F123" s="469"/>
      <c r="G123" s="469"/>
      <c r="H123" s="469"/>
      <c r="I123" s="469"/>
      <c r="J123" s="469"/>
      <c r="K123" s="469"/>
      <c r="L123" s="469"/>
      <c r="M123" s="470"/>
    </row>
    <row r="124" spans="1:13" x14ac:dyDescent="0.25">
      <c r="A124" s="369"/>
      <c r="B124" s="369"/>
      <c r="C124" s="369"/>
      <c r="D124" s="369"/>
      <c r="E124" s="369"/>
      <c r="F124" s="369"/>
      <c r="G124" s="369"/>
      <c r="H124" s="369"/>
      <c r="I124" s="369"/>
      <c r="J124" s="369"/>
      <c r="K124" s="369"/>
      <c r="L124" s="369"/>
      <c r="M124" s="369"/>
    </row>
    <row r="125" spans="1:13" x14ac:dyDescent="0.25">
      <c r="A125" s="368" t="s">
        <v>482</v>
      </c>
      <c r="I125" s="354" t="s">
        <v>414</v>
      </c>
      <c r="K125" s="354" t="s">
        <v>415</v>
      </c>
      <c r="M125" s="354" t="s">
        <v>416</v>
      </c>
    </row>
    <row r="126" spans="1:13" x14ac:dyDescent="0.25">
      <c r="A126" s="367"/>
    </row>
    <row r="127" spans="1:13" x14ac:dyDescent="0.25">
      <c r="A127" s="367" t="s">
        <v>483</v>
      </c>
      <c r="I127" s="354"/>
      <c r="K127" s="354"/>
      <c r="M127" s="354"/>
    </row>
    <row r="128" spans="1:13" x14ac:dyDescent="0.25">
      <c r="A128" s="367" t="s">
        <v>484</v>
      </c>
    </row>
    <row r="129" spans="1:13" x14ac:dyDescent="0.25">
      <c r="A129" s="367"/>
    </row>
    <row r="130" spans="1:13" x14ac:dyDescent="0.25">
      <c r="A130" s="367" t="s">
        <v>485</v>
      </c>
    </row>
    <row r="131" spans="1:13" x14ac:dyDescent="0.25">
      <c r="A131" s="367"/>
    </row>
    <row r="132" spans="1:13" x14ac:dyDescent="0.25">
      <c r="A132" s="367" t="s">
        <v>436</v>
      </c>
    </row>
    <row r="133" spans="1:13" x14ac:dyDescent="0.25">
      <c r="A133" s="462"/>
      <c r="B133" s="463"/>
      <c r="C133" s="463"/>
      <c r="D133" s="463"/>
      <c r="E133" s="463"/>
      <c r="F133" s="463"/>
      <c r="G133" s="463"/>
      <c r="H133" s="463"/>
      <c r="I133" s="463"/>
      <c r="J133" s="463"/>
      <c r="K133" s="463"/>
      <c r="L133" s="463"/>
      <c r="M133" s="464"/>
    </row>
    <row r="134" spans="1:13" x14ac:dyDescent="0.25">
      <c r="A134" s="465"/>
      <c r="B134" s="466"/>
      <c r="C134" s="466"/>
      <c r="D134" s="466"/>
      <c r="E134" s="466"/>
      <c r="F134" s="466"/>
      <c r="G134" s="466"/>
      <c r="H134" s="466"/>
      <c r="I134" s="466"/>
      <c r="J134" s="466"/>
      <c r="K134" s="466"/>
      <c r="L134" s="466"/>
      <c r="M134" s="467"/>
    </row>
    <row r="135" spans="1:13" x14ac:dyDescent="0.25">
      <c r="A135" s="468"/>
      <c r="B135" s="469"/>
      <c r="C135" s="469"/>
      <c r="D135" s="469"/>
      <c r="E135" s="469"/>
      <c r="F135" s="469"/>
      <c r="G135" s="469"/>
      <c r="H135" s="469"/>
      <c r="I135" s="469"/>
      <c r="J135" s="469"/>
      <c r="K135" s="469"/>
      <c r="L135" s="469"/>
      <c r="M135" s="470"/>
    </row>
    <row r="136" spans="1:13" x14ac:dyDescent="0.25">
      <c r="A136" s="367"/>
    </row>
    <row r="137" spans="1:13" x14ac:dyDescent="0.25">
      <c r="A137" s="368" t="s">
        <v>486</v>
      </c>
      <c r="I137" s="354" t="s">
        <v>414</v>
      </c>
      <c r="K137" s="354" t="s">
        <v>415</v>
      </c>
      <c r="M137" s="354" t="s">
        <v>416</v>
      </c>
    </row>
    <row r="138" spans="1:13" x14ac:dyDescent="0.25">
      <c r="A138" s="367"/>
    </row>
    <row r="139" spans="1:13" x14ac:dyDescent="0.25">
      <c r="A139" s="367" t="s">
        <v>487</v>
      </c>
    </row>
    <row r="140" spans="1:13" x14ac:dyDescent="0.25">
      <c r="A140" s="367" t="s">
        <v>488</v>
      </c>
    </row>
    <row r="141" spans="1:13" x14ac:dyDescent="0.25">
      <c r="A141" s="367"/>
    </row>
    <row r="142" spans="1:13" x14ac:dyDescent="0.25">
      <c r="A142" s="367" t="s">
        <v>489</v>
      </c>
    </row>
    <row r="143" spans="1:13" x14ac:dyDescent="0.25">
      <c r="A143" s="367"/>
    </row>
    <row r="144" spans="1:13" x14ac:dyDescent="0.25">
      <c r="A144" s="367" t="s">
        <v>490</v>
      </c>
    </row>
    <row r="145" spans="1:13" x14ac:dyDescent="0.25">
      <c r="A145" s="367"/>
    </row>
    <row r="146" spans="1:13" x14ac:dyDescent="0.25">
      <c r="A146" s="367" t="s">
        <v>491</v>
      </c>
    </row>
    <row r="147" spans="1:13" x14ac:dyDescent="0.25">
      <c r="A147" s="367" t="s">
        <v>492</v>
      </c>
    </row>
    <row r="148" spans="1:13" x14ac:dyDescent="0.25">
      <c r="A148" s="367"/>
    </row>
    <row r="149" spans="1:13" x14ac:dyDescent="0.25">
      <c r="A149" s="367" t="s">
        <v>493</v>
      </c>
    </row>
    <row r="150" spans="1:13" x14ac:dyDescent="0.25">
      <c r="A150" s="367" t="s">
        <v>494</v>
      </c>
    </row>
    <row r="151" spans="1:13" x14ac:dyDescent="0.25">
      <c r="A151" s="367"/>
    </row>
    <row r="152" spans="1:13" x14ac:dyDescent="0.25">
      <c r="A152" s="367" t="s">
        <v>495</v>
      </c>
      <c r="I152" s="461"/>
      <c r="J152" s="461"/>
      <c r="K152" s="461"/>
      <c r="L152" s="461"/>
      <c r="M152" s="461"/>
    </row>
    <row r="153" spans="1:13" x14ac:dyDescent="0.25">
      <c r="A153" s="367"/>
    </row>
    <row r="154" spans="1:13" x14ac:dyDescent="0.25">
      <c r="A154" s="367"/>
      <c r="B154" t="s">
        <v>496</v>
      </c>
    </row>
    <row r="155" spans="1:13" x14ac:dyDescent="0.25">
      <c r="A155" s="367"/>
    </row>
    <row r="156" spans="1:13" x14ac:dyDescent="0.25">
      <c r="A156" s="367"/>
      <c r="B156" t="s">
        <v>497</v>
      </c>
    </row>
    <row r="157" spans="1:13" x14ac:dyDescent="0.25">
      <c r="A157" s="367"/>
    </row>
    <row r="158" spans="1:13" x14ac:dyDescent="0.25">
      <c r="A158" s="367"/>
      <c r="B158" t="s">
        <v>498</v>
      </c>
    </row>
    <row r="159" spans="1:13" x14ac:dyDescent="0.25">
      <c r="A159" s="367"/>
    </row>
    <row r="160" spans="1:13" x14ac:dyDescent="0.25">
      <c r="A160" s="367"/>
      <c r="B160" t="s">
        <v>499</v>
      </c>
    </row>
    <row r="161" spans="1:13" x14ac:dyDescent="0.25">
      <c r="A161" s="367"/>
    </row>
    <row r="162" spans="1:13" x14ac:dyDescent="0.25">
      <c r="A162" s="367" t="s">
        <v>500</v>
      </c>
    </row>
    <row r="163" spans="1:13" x14ac:dyDescent="0.25">
      <c r="A163" s="367"/>
    </row>
    <row r="164" spans="1:13" x14ac:dyDescent="0.25">
      <c r="A164" s="367"/>
      <c r="B164" t="s">
        <v>501</v>
      </c>
    </row>
    <row r="165" spans="1:13" x14ac:dyDescent="0.25">
      <c r="A165" s="367"/>
    </row>
    <row r="166" spans="1:13" x14ac:dyDescent="0.25">
      <c r="A166" s="367" t="s">
        <v>502</v>
      </c>
    </row>
    <row r="167" spans="1:13" x14ac:dyDescent="0.25">
      <c r="A167" s="367"/>
    </row>
    <row r="168" spans="1:13" x14ac:dyDescent="0.25">
      <c r="A168" s="367" t="s">
        <v>503</v>
      </c>
    </row>
    <row r="169" spans="1:13" x14ac:dyDescent="0.25">
      <c r="A169" s="367" t="s">
        <v>504</v>
      </c>
    </row>
    <row r="170" spans="1:13" x14ac:dyDescent="0.25">
      <c r="A170" s="367"/>
    </row>
    <row r="171" spans="1:13" x14ac:dyDescent="0.25">
      <c r="A171" s="367" t="s">
        <v>505</v>
      </c>
    </row>
    <row r="172" spans="1:13" x14ac:dyDescent="0.25">
      <c r="A172" s="367"/>
    </row>
    <row r="173" spans="1:13" x14ac:dyDescent="0.25">
      <c r="A173" s="367" t="s">
        <v>436</v>
      </c>
    </row>
    <row r="174" spans="1:13" x14ac:dyDescent="0.25">
      <c r="A174" s="462" t="s">
        <v>582</v>
      </c>
      <c r="B174" s="463"/>
      <c r="C174" s="463"/>
      <c r="D174" s="463"/>
      <c r="E174" s="463"/>
      <c r="F174" s="463"/>
      <c r="G174" s="463"/>
      <c r="H174" s="463"/>
      <c r="I174" s="463"/>
      <c r="J174" s="463"/>
      <c r="K174" s="463"/>
      <c r="L174" s="463"/>
      <c r="M174" s="464"/>
    </row>
    <row r="175" spans="1:13" x14ac:dyDescent="0.25">
      <c r="A175" s="465"/>
      <c r="B175" s="466"/>
      <c r="C175" s="466"/>
      <c r="D175" s="466"/>
      <c r="E175" s="466"/>
      <c r="F175" s="466"/>
      <c r="G175" s="466"/>
      <c r="H175" s="466"/>
      <c r="I175" s="466"/>
      <c r="J175" s="466"/>
      <c r="K175" s="466"/>
      <c r="L175" s="466"/>
      <c r="M175" s="467"/>
    </row>
    <row r="176" spans="1:13" x14ac:dyDescent="0.25">
      <c r="A176" s="468"/>
      <c r="B176" s="469"/>
      <c r="C176" s="469"/>
      <c r="D176" s="469"/>
      <c r="E176" s="469"/>
      <c r="F176" s="469"/>
      <c r="G176" s="469"/>
      <c r="H176" s="469"/>
      <c r="I176" s="469"/>
      <c r="J176" s="469"/>
      <c r="K176" s="469"/>
      <c r="L176" s="469"/>
      <c r="M176" s="470"/>
    </row>
    <row r="177" spans="1:13" x14ac:dyDescent="0.25">
      <c r="A177" s="369"/>
      <c r="B177" s="369"/>
      <c r="C177" s="369"/>
      <c r="D177" s="369"/>
      <c r="E177" s="369"/>
      <c r="F177" s="369"/>
      <c r="G177" s="369"/>
      <c r="H177" s="369"/>
      <c r="I177" s="369"/>
      <c r="J177" s="369"/>
      <c r="K177" s="369"/>
      <c r="L177" s="369"/>
      <c r="M177" s="369"/>
    </row>
    <row r="178" spans="1:13" x14ac:dyDescent="0.25">
      <c r="A178" s="369"/>
      <c r="B178" s="369"/>
      <c r="C178" s="369"/>
      <c r="D178" s="369"/>
      <c r="E178" s="369"/>
      <c r="F178" s="369"/>
      <c r="G178" s="369"/>
      <c r="H178" s="369"/>
      <c r="I178" s="369"/>
      <c r="J178" s="369"/>
      <c r="K178" s="369"/>
      <c r="L178" s="369"/>
      <c r="M178" s="369"/>
    </row>
    <row r="179" spans="1:13" x14ac:dyDescent="0.25">
      <c r="A179" s="367"/>
    </row>
    <row r="180" spans="1:13" x14ac:dyDescent="0.25">
      <c r="A180" s="368" t="s">
        <v>508</v>
      </c>
      <c r="I180" s="354" t="s">
        <v>414</v>
      </c>
      <c r="K180" s="354" t="s">
        <v>415</v>
      </c>
      <c r="M180" s="354" t="s">
        <v>416</v>
      </c>
    </row>
    <row r="181" spans="1:13" x14ac:dyDescent="0.25">
      <c r="A181" s="367"/>
    </row>
    <row r="182" spans="1:13" x14ac:dyDescent="0.25">
      <c r="A182" s="367" t="s">
        <v>509</v>
      </c>
    </row>
    <row r="183" spans="1:13" x14ac:dyDescent="0.25">
      <c r="A183" s="367"/>
    </row>
    <row r="184" spans="1:13" x14ac:dyDescent="0.25">
      <c r="A184" s="367" t="s">
        <v>510</v>
      </c>
      <c r="I184" s="461"/>
      <c r="J184" s="461"/>
      <c r="K184" s="461"/>
      <c r="L184" s="461"/>
      <c r="M184" s="461"/>
    </row>
    <row r="185" spans="1:13" x14ac:dyDescent="0.25">
      <c r="A185" s="367"/>
    </row>
    <row r="186" spans="1:13" x14ac:dyDescent="0.25">
      <c r="A186" s="367"/>
      <c r="B186" t="s">
        <v>511</v>
      </c>
    </row>
    <row r="187" spans="1:13" x14ac:dyDescent="0.25">
      <c r="A187" s="367"/>
    </row>
    <row r="188" spans="1:13" x14ac:dyDescent="0.25">
      <c r="A188" s="367"/>
      <c r="B188" t="s">
        <v>583</v>
      </c>
    </row>
    <row r="189" spans="1:13" x14ac:dyDescent="0.25">
      <c r="A189" s="367"/>
    </row>
    <row r="190" spans="1:13" x14ac:dyDescent="0.25">
      <c r="A190" s="367"/>
      <c r="B190" t="s">
        <v>584</v>
      </c>
    </row>
    <row r="191" spans="1:13" x14ac:dyDescent="0.25">
      <c r="A191" s="367"/>
      <c r="B191" t="s">
        <v>585</v>
      </c>
    </row>
    <row r="192" spans="1:13" x14ac:dyDescent="0.25">
      <c r="A192" s="367"/>
    </row>
    <row r="193" spans="1:13" x14ac:dyDescent="0.25">
      <c r="A193" s="367" t="s">
        <v>517</v>
      </c>
    </row>
    <row r="194" spans="1:13" x14ac:dyDescent="0.25">
      <c r="A194" s="367" t="s">
        <v>518</v>
      </c>
    </row>
    <row r="195" spans="1:13" x14ac:dyDescent="0.25">
      <c r="A195" s="367"/>
    </row>
    <row r="196" spans="1:13" x14ac:dyDescent="0.25">
      <c r="A196" s="367" t="s">
        <v>519</v>
      </c>
    </row>
    <row r="197" spans="1:13" x14ac:dyDescent="0.25">
      <c r="A197" s="367"/>
    </row>
    <row r="198" spans="1:13" x14ac:dyDescent="0.25">
      <c r="A198" s="367" t="s">
        <v>520</v>
      </c>
    </row>
    <row r="199" spans="1:13" x14ac:dyDescent="0.25">
      <c r="A199" s="367" t="s">
        <v>521</v>
      </c>
    </row>
    <row r="200" spans="1:13" x14ac:dyDescent="0.25">
      <c r="A200" s="367"/>
    </row>
    <row r="201" spans="1:13" x14ac:dyDescent="0.25">
      <c r="A201" s="367" t="s">
        <v>522</v>
      </c>
    </row>
    <row r="202" spans="1:13" x14ac:dyDescent="0.25">
      <c r="A202" s="367" t="s">
        <v>523</v>
      </c>
    </row>
    <row r="203" spans="1:13" x14ac:dyDescent="0.25">
      <c r="A203" s="367"/>
    </row>
    <row r="204" spans="1:13" x14ac:dyDescent="0.25">
      <c r="A204" s="367" t="s">
        <v>524</v>
      </c>
    </row>
    <row r="205" spans="1:13" x14ac:dyDescent="0.25">
      <c r="A205" s="367" t="s">
        <v>525</v>
      </c>
    </row>
    <row r="206" spans="1:13" x14ac:dyDescent="0.25">
      <c r="A206" s="367"/>
    </row>
    <row r="207" spans="1:13" x14ac:dyDescent="0.25">
      <c r="A207" s="367" t="s">
        <v>436</v>
      </c>
    </row>
    <row r="208" spans="1:13" x14ac:dyDescent="0.25">
      <c r="A208" s="462"/>
      <c r="B208" s="463"/>
      <c r="C208" s="463"/>
      <c r="D208" s="463"/>
      <c r="E208" s="463"/>
      <c r="F208" s="463"/>
      <c r="G208" s="463"/>
      <c r="H208" s="463"/>
      <c r="I208" s="463"/>
      <c r="J208" s="463"/>
      <c r="K208" s="463"/>
      <c r="L208" s="463"/>
      <c r="M208" s="464"/>
    </row>
    <row r="209" spans="1:13" x14ac:dyDescent="0.25">
      <c r="A209" s="465"/>
      <c r="B209" s="466"/>
      <c r="C209" s="466"/>
      <c r="D209" s="466"/>
      <c r="E209" s="466"/>
      <c r="F209" s="466"/>
      <c r="G209" s="466"/>
      <c r="H209" s="466"/>
      <c r="I209" s="466"/>
      <c r="J209" s="466"/>
      <c r="K209" s="466"/>
      <c r="L209" s="466"/>
      <c r="M209" s="467"/>
    </row>
    <row r="210" spans="1:13" x14ac:dyDescent="0.25">
      <c r="A210" s="468"/>
      <c r="B210" s="469"/>
      <c r="C210" s="469"/>
      <c r="D210" s="469"/>
      <c r="E210" s="469"/>
      <c r="F210" s="469"/>
      <c r="G210" s="469"/>
      <c r="H210" s="469"/>
      <c r="I210" s="469"/>
      <c r="J210" s="469"/>
      <c r="K210" s="469"/>
      <c r="L210" s="469"/>
      <c r="M210" s="470"/>
    </row>
    <row r="211" spans="1:13" x14ac:dyDescent="0.25">
      <c r="A211" s="367"/>
    </row>
    <row r="212" spans="1:13" x14ac:dyDescent="0.25">
      <c r="A212" s="368" t="s">
        <v>526</v>
      </c>
      <c r="I212" s="354" t="s">
        <v>414</v>
      </c>
      <c r="K212" s="354" t="s">
        <v>415</v>
      </c>
      <c r="M212" s="354" t="s">
        <v>416</v>
      </c>
    </row>
    <row r="213" spans="1:13" x14ac:dyDescent="0.25">
      <c r="A213" s="368"/>
      <c r="I213" s="354"/>
      <c r="K213" s="354"/>
      <c r="M213" s="354"/>
    </row>
    <row r="214" spans="1:13" x14ac:dyDescent="0.25">
      <c r="A214" s="367" t="s">
        <v>527</v>
      </c>
      <c r="I214" s="354"/>
      <c r="K214" s="354"/>
      <c r="M214" s="354"/>
    </row>
    <row r="215" spans="1:13" x14ac:dyDescent="0.25">
      <c r="A215" s="367"/>
    </row>
    <row r="216" spans="1:13" x14ac:dyDescent="0.25">
      <c r="A216" s="367" t="s">
        <v>586</v>
      </c>
    </row>
    <row r="217" spans="1:13" x14ac:dyDescent="0.25">
      <c r="A217" s="367"/>
    </row>
    <row r="218" spans="1:13" x14ac:dyDescent="0.25">
      <c r="A218" s="367" t="s">
        <v>587</v>
      </c>
    </row>
    <row r="219" spans="1:13" x14ac:dyDescent="0.25">
      <c r="A219" s="367" t="s">
        <v>530</v>
      </c>
    </row>
    <row r="220" spans="1:13" x14ac:dyDescent="0.25">
      <c r="A220" s="367"/>
    </row>
    <row r="221" spans="1:13" x14ac:dyDescent="0.25">
      <c r="A221" s="367" t="s">
        <v>588</v>
      </c>
    </row>
    <row r="222" spans="1:13" x14ac:dyDescent="0.25">
      <c r="A222" s="367"/>
    </row>
    <row r="223" spans="1:13" x14ac:dyDescent="0.25">
      <c r="A223" s="367" t="s">
        <v>436</v>
      </c>
    </row>
    <row r="224" spans="1:13" x14ac:dyDescent="0.25">
      <c r="A224" s="462"/>
      <c r="B224" s="463"/>
      <c r="C224" s="463"/>
      <c r="D224" s="463"/>
      <c r="E224" s="463"/>
      <c r="F224" s="463"/>
      <c r="G224" s="463"/>
      <c r="H224" s="463"/>
      <c r="I224" s="463"/>
      <c r="J224" s="463"/>
      <c r="K224" s="463"/>
      <c r="L224" s="463"/>
      <c r="M224" s="464"/>
    </row>
    <row r="225" spans="1:13" x14ac:dyDescent="0.25">
      <c r="A225" s="465"/>
      <c r="B225" s="466"/>
      <c r="C225" s="466"/>
      <c r="D225" s="466"/>
      <c r="E225" s="466"/>
      <c r="F225" s="466"/>
      <c r="G225" s="466"/>
      <c r="H225" s="466"/>
      <c r="I225" s="466"/>
      <c r="J225" s="466"/>
      <c r="K225" s="466"/>
      <c r="L225" s="466"/>
      <c r="M225" s="467"/>
    </row>
    <row r="226" spans="1:13" x14ac:dyDescent="0.25">
      <c r="A226" s="468"/>
      <c r="B226" s="469"/>
      <c r="C226" s="469"/>
      <c r="D226" s="469"/>
      <c r="E226" s="469"/>
      <c r="F226" s="469"/>
      <c r="G226" s="469"/>
      <c r="H226" s="469"/>
      <c r="I226" s="469"/>
      <c r="J226" s="469"/>
      <c r="K226" s="469"/>
      <c r="L226" s="469"/>
      <c r="M226" s="470"/>
    </row>
    <row r="227" spans="1:13" x14ac:dyDescent="0.25">
      <c r="A227" s="367"/>
    </row>
    <row r="228" spans="1:13" x14ac:dyDescent="0.25">
      <c r="A228" s="368" t="s">
        <v>532</v>
      </c>
      <c r="I228" s="354" t="s">
        <v>414</v>
      </c>
      <c r="K228" s="354" t="s">
        <v>415</v>
      </c>
      <c r="M228" s="354" t="s">
        <v>416</v>
      </c>
    </row>
    <row r="229" spans="1:13" x14ac:dyDescent="0.25">
      <c r="A229" s="367"/>
    </row>
    <row r="230" spans="1:13" x14ac:dyDescent="0.25">
      <c r="A230" s="367" t="s">
        <v>533</v>
      </c>
    </row>
    <row r="231" spans="1:13" x14ac:dyDescent="0.25">
      <c r="A231" s="367"/>
    </row>
    <row r="232" spans="1:13" x14ac:dyDescent="0.25">
      <c r="A232" s="367" t="s">
        <v>436</v>
      </c>
    </row>
    <row r="233" spans="1:13" x14ac:dyDescent="0.25">
      <c r="A233" s="462"/>
      <c r="B233" s="463"/>
      <c r="C233" s="463"/>
      <c r="D233" s="463"/>
      <c r="E233" s="463"/>
      <c r="F233" s="463"/>
      <c r="G233" s="463"/>
      <c r="H233" s="463"/>
      <c r="I233" s="463"/>
      <c r="J233" s="463"/>
      <c r="K233" s="463"/>
      <c r="L233" s="463"/>
      <c r="M233" s="464"/>
    </row>
    <row r="234" spans="1:13" x14ac:dyDescent="0.25">
      <c r="A234" s="465"/>
      <c r="B234" s="466"/>
      <c r="C234" s="466"/>
      <c r="D234" s="466"/>
      <c r="E234" s="466"/>
      <c r="F234" s="466"/>
      <c r="G234" s="466"/>
      <c r="H234" s="466"/>
      <c r="I234" s="466"/>
      <c r="J234" s="466"/>
      <c r="K234" s="466"/>
      <c r="L234" s="466"/>
      <c r="M234" s="467"/>
    </row>
    <row r="235" spans="1:13" x14ac:dyDescent="0.25">
      <c r="A235" s="468"/>
      <c r="B235" s="469"/>
      <c r="C235" s="469"/>
      <c r="D235" s="469"/>
      <c r="E235" s="469"/>
      <c r="F235" s="469"/>
      <c r="G235" s="469"/>
      <c r="H235" s="469"/>
      <c r="I235" s="469"/>
      <c r="J235" s="469"/>
      <c r="K235" s="469"/>
      <c r="L235" s="469"/>
      <c r="M235" s="470"/>
    </row>
  </sheetData>
  <mergeCells count="29">
    <mergeCell ref="I1:M1"/>
    <mergeCell ref="I2:M2"/>
    <mergeCell ref="I3:J3"/>
    <mergeCell ref="L3:M3"/>
    <mergeCell ref="I4:J4"/>
    <mergeCell ref="L4:M4"/>
    <mergeCell ref="I5:J5"/>
    <mergeCell ref="L5:M5"/>
    <mergeCell ref="I6:J6"/>
    <mergeCell ref="L6:M6"/>
    <mergeCell ref="B7:G7"/>
    <mergeCell ref="I7:J7"/>
    <mergeCell ref="L7:M7"/>
    <mergeCell ref="I8:M8"/>
    <mergeCell ref="C9:G9"/>
    <mergeCell ref="L9:M9"/>
    <mergeCell ref="B11:D11"/>
    <mergeCell ref="A39:M41"/>
    <mergeCell ref="A58:M60"/>
    <mergeCell ref="A85:M87"/>
    <mergeCell ref="A105:M107"/>
    <mergeCell ref="A121:M123"/>
    <mergeCell ref="A133:M135"/>
    <mergeCell ref="A233:M235"/>
    <mergeCell ref="I152:M152"/>
    <mergeCell ref="A174:M176"/>
    <mergeCell ref="I184:M184"/>
    <mergeCell ref="A208:M210"/>
    <mergeCell ref="A224:M22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61965-CEDE-4A5C-AB97-47FBB2F7EC70}">
  <dimension ref="A1:N241"/>
  <sheetViews>
    <sheetView workbookViewId="0">
      <selection activeCell="N19" sqref="N19"/>
    </sheetView>
  </sheetViews>
  <sheetFormatPr defaultColWidth="9.140625" defaultRowHeight="15" x14ac:dyDescent="0.25"/>
  <cols>
    <col min="1" max="1" width="9.140625" style="2" customWidth="1"/>
    <col min="2" max="7" width="9.140625" style="303" customWidth="1"/>
    <col min="8" max="8" width="12.5703125" style="303" customWidth="1"/>
    <col min="9" max="9" width="3.7109375" style="303" customWidth="1"/>
    <col min="10" max="10" width="8" style="303" customWidth="1"/>
    <col min="11" max="11" width="3.7109375" style="303" customWidth="1"/>
    <col min="12" max="12" width="7.28515625" style="303" customWidth="1"/>
    <col min="13" max="13" width="3.42578125" style="303" customWidth="1"/>
    <col min="14" max="14" width="9.140625" customWidth="1"/>
    <col min="15" max="15" width="9.140625" style="303" customWidth="1"/>
    <col min="16" max="16384" width="9.140625" style="303"/>
  </cols>
  <sheetData>
    <row r="1" spans="1:13" x14ac:dyDescent="0.25">
      <c r="A1" s="368" t="s">
        <v>0</v>
      </c>
      <c r="I1" s="483" t="s">
        <v>404</v>
      </c>
      <c r="J1" s="436"/>
      <c r="K1" s="436"/>
      <c r="L1" s="436"/>
      <c r="M1" s="484"/>
    </row>
    <row r="2" spans="1:13" x14ac:dyDescent="0.25">
      <c r="A2" s="368" t="s">
        <v>405</v>
      </c>
      <c r="I2" s="471"/>
      <c r="J2" s="437"/>
      <c r="K2" s="437"/>
      <c r="L2" s="437"/>
      <c r="M2" s="472"/>
    </row>
    <row r="3" spans="1:13" x14ac:dyDescent="0.25">
      <c r="A3" s="367"/>
      <c r="I3" s="477" t="s">
        <v>406</v>
      </c>
      <c r="J3" s="478"/>
      <c r="L3" s="485">
        <v>0</v>
      </c>
      <c r="M3" s="486"/>
    </row>
    <row r="4" spans="1:13" x14ac:dyDescent="0.25">
      <c r="A4" s="368" t="s">
        <v>589</v>
      </c>
      <c r="I4" s="477" t="s">
        <v>408</v>
      </c>
      <c r="J4" s="478"/>
      <c r="L4" s="479">
        <v>0</v>
      </c>
      <c r="M4" s="480"/>
    </row>
    <row r="5" spans="1:13" x14ac:dyDescent="0.25">
      <c r="A5" s="368" t="s">
        <v>590</v>
      </c>
      <c r="I5" s="477" t="s">
        <v>410</v>
      </c>
      <c r="J5" s="478"/>
      <c r="L5" s="479">
        <v>0</v>
      </c>
      <c r="M5" s="480"/>
    </row>
    <row r="6" spans="1:13" x14ac:dyDescent="0.25">
      <c r="A6" s="367"/>
      <c r="I6" s="477" t="s">
        <v>281</v>
      </c>
      <c r="J6" s="478"/>
      <c r="L6" s="479">
        <v>0</v>
      </c>
      <c r="M6" s="480"/>
    </row>
    <row r="7" spans="1:13" x14ac:dyDescent="0.25">
      <c r="A7" s="368" t="s">
        <v>376</v>
      </c>
      <c r="B7" s="502"/>
      <c r="C7" s="502"/>
      <c r="D7" s="502"/>
      <c r="E7" s="502"/>
      <c r="F7" s="502"/>
      <c r="G7" s="502"/>
      <c r="I7" s="491"/>
      <c r="J7" s="492"/>
      <c r="L7" s="479">
        <v>0</v>
      </c>
      <c r="M7" s="480"/>
    </row>
    <row r="8" spans="1:13" x14ac:dyDescent="0.25">
      <c r="A8" s="367"/>
      <c r="I8" s="471"/>
      <c r="J8" s="437"/>
      <c r="K8" s="437"/>
      <c r="L8" s="437"/>
      <c r="M8" s="472"/>
    </row>
    <row r="9" spans="1:13" x14ac:dyDescent="0.25">
      <c r="A9" s="368" t="s">
        <v>411</v>
      </c>
      <c r="C9" s="502"/>
      <c r="D9" s="502"/>
      <c r="E9" s="502"/>
      <c r="F9" s="502"/>
      <c r="G9" s="502"/>
      <c r="I9" s="139" t="s">
        <v>65</v>
      </c>
      <c r="J9" s="106"/>
      <c r="K9" s="106"/>
      <c r="L9" s="503">
        <f>SUM(L3:M7)</f>
        <v>0</v>
      </c>
      <c r="M9" s="504"/>
    </row>
    <row r="10" spans="1:13" x14ac:dyDescent="0.25">
      <c r="A10" s="367"/>
    </row>
    <row r="11" spans="1:13" x14ac:dyDescent="0.25">
      <c r="A11" s="368" t="s">
        <v>412</v>
      </c>
      <c r="B11" s="505"/>
      <c r="C11" s="505"/>
      <c r="D11" s="505"/>
    </row>
    <row r="13" spans="1:13" x14ac:dyDescent="0.25">
      <c r="A13" s="309" t="s">
        <v>413</v>
      </c>
      <c r="I13" s="354" t="s">
        <v>414</v>
      </c>
      <c r="K13" s="354" t="s">
        <v>415</v>
      </c>
      <c r="M13" s="354" t="s">
        <v>416</v>
      </c>
    </row>
    <row r="14" spans="1:13" x14ac:dyDescent="0.25">
      <c r="A14" s="367"/>
    </row>
    <row r="15" spans="1:13" x14ac:dyDescent="0.25">
      <c r="A15" t="s">
        <v>417</v>
      </c>
    </row>
    <row r="16" spans="1:13" x14ac:dyDescent="0.25">
      <c r="A16" s="367"/>
    </row>
    <row r="17" spans="1:13" x14ac:dyDescent="0.25">
      <c r="A17" s="367" t="s">
        <v>559</v>
      </c>
    </row>
    <row r="18" spans="1:13" x14ac:dyDescent="0.25">
      <c r="A18" s="367" t="s">
        <v>560</v>
      </c>
    </row>
    <row r="19" spans="1:13" customFormat="1" x14ac:dyDescent="0.25">
      <c r="A19" s="367"/>
      <c r="H19" s="303"/>
      <c r="I19" s="303"/>
      <c r="J19" s="303"/>
      <c r="K19" s="303"/>
      <c r="L19" s="303"/>
      <c r="M19" s="303"/>
    </row>
    <row r="20" spans="1:13" x14ac:dyDescent="0.25">
      <c r="A20" s="367" t="s">
        <v>561</v>
      </c>
    </row>
    <row r="21" spans="1:13" x14ac:dyDescent="0.25">
      <c r="A21" s="367" t="s">
        <v>562</v>
      </c>
    </row>
    <row r="22" spans="1:13" x14ac:dyDescent="0.25">
      <c r="A22" s="367" t="s">
        <v>563</v>
      </c>
    </row>
    <row r="23" spans="1:13" x14ac:dyDescent="0.25">
      <c r="A23" s="367"/>
    </row>
    <row r="24" spans="1:13" x14ac:dyDescent="0.25">
      <c r="A24" s="367" t="s">
        <v>426</v>
      </c>
    </row>
    <row r="25" spans="1:13" x14ac:dyDescent="0.25">
      <c r="A25" s="367" t="s">
        <v>591</v>
      </c>
    </row>
    <row r="26" spans="1:13" x14ac:dyDescent="0.25">
      <c r="A26" s="367"/>
    </row>
    <row r="27" spans="1:13" x14ac:dyDescent="0.25">
      <c r="A27" s="367" t="s">
        <v>428</v>
      </c>
    </row>
    <row r="28" spans="1:13" x14ac:dyDescent="0.25">
      <c r="A28" s="367" t="s">
        <v>429</v>
      </c>
    </row>
    <row r="29" spans="1:13" x14ac:dyDescent="0.25">
      <c r="A29" s="367"/>
    </row>
    <row r="30" spans="1:13" x14ac:dyDescent="0.25">
      <c r="A30" s="367" t="s">
        <v>565</v>
      </c>
    </row>
    <row r="31" spans="1:13" x14ac:dyDescent="0.25">
      <c r="A31" s="367" t="s">
        <v>431</v>
      </c>
    </row>
    <row r="32" spans="1:13" x14ac:dyDescent="0.25">
      <c r="A32" s="367"/>
    </row>
    <row r="33" spans="1:13" x14ac:dyDescent="0.25">
      <c r="A33" s="367" t="s">
        <v>592</v>
      </c>
    </row>
    <row r="34" spans="1:13" x14ac:dyDescent="0.25">
      <c r="A34" s="368" t="s">
        <v>568</v>
      </c>
      <c r="F34" s="309" t="s">
        <v>593</v>
      </c>
    </row>
    <row r="35" spans="1:13" x14ac:dyDescent="0.25">
      <c r="A35" s="367" t="s">
        <v>436</v>
      </c>
    </row>
    <row r="36" spans="1:13" ht="11.25" customHeight="1" x14ac:dyDescent="0.25">
      <c r="A36" s="493"/>
      <c r="B36" s="494"/>
      <c r="C36" s="494"/>
      <c r="D36" s="494"/>
      <c r="E36" s="494"/>
      <c r="F36" s="494"/>
      <c r="G36" s="494"/>
      <c r="H36" s="494"/>
      <c r="I36" s="494"/>
      <c r="J36" s="494"/>
      <c r="K36" s="494"/>
      <c r="L36" s="494"/>
      <c r="M36" s="495"/>
    </row>
    <row r="37" spans="1:13" ht="11.25" customHeight="1" x14ac:dyDescent="0.25">
      <c r="A37" s="496"/>
      <c r="B37" s="497"/>
      <c r="C37" s="497"/>
      <c r="D37" s="497"/>
      <c r="E37" s="497"/>
      <c r="F37" s="497"/>
      <c r="G37" s="497"/>
      <c r="H37" s="497"/>
      <c r="I37" s="497"/>
      <c r="J37" s="497"/>
      <c r="K37" s="497"/>
      <c r="L37" s="497"/>
      <c r="M37" s="498"/>
    </row>
    <row r="38" spans="1:13" ht="11.25" customHeight="1" x14ac:dyDescent="0.25">
      <c r="A38" s="499"/>
      <c r="B38" s="500"/>
      <c r="C38" s="500"/>
      <c r="D38" s="500"/>
      <c r="E38" s="500"/>
      <c r="F38" s="500"/>
      <c r="G38" s="500"/>
      <c r="H38" s="500"/>
      <c r="I38" s="500"/>
      <c r="J38" s="500"/>
      <c r="K38" s="500"/>
      <c r="L38" s="500"/>
      <c r="M38" s="501"/>
    </row>
    <row r="39" spans="1:13" x14ac:dyDescent="0.25">
      <c r="A39" s="367"/>
    </row>
    <row r="40" spans="1:13" x14ac:dyDescent="0.25">
      <c r="A40" s="368" t="s">
        <v>447</v>
      </c>
      <c r="I40" s="354" t="s">
        <v>414</v>
      </c>
      <c r="K40" s="354" t="s">
        <v>415</v>
      </c>
      <c r="M40" s="354" t="s">
        <v>416</v>
      </c>
    </row>
    <row r="41" spans="1:13" x14ac:dyDescent="0.25">
      <c r="A41" s="367"/>
    </row>
    <row r="42" spans="1:13" x14ac:dyDescent="0.25">
      <c r="A42" s="367" t="s">
        <v>448</v>
      </c>
    </row>
    <row r="43" spans="1:13" x14ac:dyDescent="0.25">
      <c r="A43" s="367"/>
    </row>
    <row r="44" spans="1:13" x14ac:dyDescent="0.25">
      <c r="A44" s="367" t="s">
        <v>449</v>
      </c>
    </row>
    <row r="45" spans="1:13" x14ac:dyDescent="0.25">
      <c r="A45" t="s">
        <v>450</v>
      </c>
    </row>
    <row r="46" spans="1:13" x14ac:dyDescent="0.25">
      <c r="A46" s="367"/>
    </row>
    <row r="47" spans="1:13" x14ac:dyDescent="0.25">
      <c r="A47" s="367" t="s">
        <v>451</v>
      </c>
    </row>
    <row r="48" spans="1:13" x14ac:dyDescent="0.25">
      <c r="A48" s="367" t="s">
        <v>452</v>
      </c>
    </row>
    <row r="49" spans="1:13" x14ac:dyDescent="0.25">
      <c r="A49" s="367"/>
    </row>
    <row r="50" spans="1:13" x14ac:dyDescent="0.25">
      <c r="A50" s="367" t="s">
        <v>453</v>
      </c>
    </row>
    <row r="51" spans="1:13" x14ac:dyDescent="0.25">
      <c r="A51" s="367"/>
    </row>
    <row r="52" spans="1:13" x14ac:dyDescent="0.25">
      <c r="A52" s="367"/>
      <c r="B52" t="s">
        <v>454</v>
      </c>
    </row>
    <row r="53" spans="1:13" x14ac:dyDescent="0.25">
      <c r="A53" s="367"/>
    </row>
    <row r="54" spans="1:13" x14ac:dyDescent="0.25">
      <c r="A54" s="367" t="s">
        <v>436</v>
      </c>
    </row>
    <row r="55" spans="1:13" ht="11.25" customHeight="1" x14ac:dyDescent="0.25">
      <c r="A55" s="493"/>
      <c r="B55" s="494"/>
      <c r="C55" s="494"/>
      <c r="D55" s="494"/>
      <c r="E55" s="494"/>
      <c r="F55" s="494"/>
      <c r="G55" s="494"/>
      <c r="H55" s="494"/>
      <c r="I55" s="494"/>
      <c r="J55" s="494"/>
      <c r="K55" s="494"/>
      <c r="L55" s="494"/>
      <c r="M55" s="495"/>
    </row>
    <row r="56" spans="1:13" ht="11.25" customHeight="1" x14ac:dyDescent="0.25">
      <c r="A56" s="496"/>
      <c r="B56" s="497"/>
      <c r="C56" s="497"/>
      <c r="D56" s="497"/>
      <c r="E56" s="497"/>
      <c r="F56" s="497"/>
      <c r="G56" s="497"/>
      <c r="H56" s="497"/>
      <c r="I56" s="497"/>
      <c r="J56" s="497"/>
      <c r="K56" s="497"/>
      <c r="L56" s="497"/>
      <c r="M56" s="498"/>
    </row>
    <row r="57" spans="1:13" ht="11.25" customHeight="1" x14ac:dyDescent="0.25">
      <c r="A57" s="499"/>
      <c r="B57" s="500"/>
      <c r="C57" s="500"/>
      <c r="D57" s="500"/>
      <c r="E57" s="500"/>
      <c r="F57" s="500"/>
      <c r="G57" s="500"/>
      <c r="H57" s="500"/>
      <c r="I57" s="500"/>
      <c r="J57" s="500"/>
      <c r="K57" s="500"/>
      <c r="L57" s="500"/>
      <c r="M57" s="501"/>
    </row>
    <row r="58" spans="1:13" x14ac:dyDescent="0.25">
      <c r="A58" s="367"/>
    </row>
    <row r="59" spans="1:13" x14ac:dyDescent="0.25">
      <c r="A59" s="368" t="s">
        <v>570</v>
      </c>
      <c r="I59" s="354" t="s">
        <v>414</v>
      </c>
      <c r="K59" s="354" t="s">
        <v>415</v>
      </c>
      <c r="M59" s="354" t="s">
        <v>416</v>
      </c>
    </row>
    <row r="60" spans="1:13" x14ac:dyDescent="0.25">
      <c r="A60" s="367"/>
    </row>
    <row r="61" spans="1:13" x14ac:dyDescent="0.25">
      <c r="A61" s="367" t="s">
        <v>594</v>
      </c>
    </row>
    <row r="62" spans="1:13" x14ac:dyDescent="0.25">
      <c r="A62" s="367"/>
    </row>
    <row r="63" spans="1:13" x14ac:dyDescent="0.25">
      <c r="A63" s="367" t="s">
        <v>595</v>
      </c>
    </row>
    <row r="64" spans="1:13" x14ac:dyDescent="0.25">
      <c r="A64" s="367"/>
    </row>
    <row r="65" spans="1:13" x14ac:dyDescent="0.25">
      <c r="A65" t="s">
        <v>596</v>
      </c>
    </row>
    <row r="66" spans="1:13" x14ac:dyDescent="0.25">
      <c r="A66" s="367" t="s">
        <v>597</v>
      </c>
    </row>
    <row r="67" spans="1:13" x14ac:dyDescent="0.25">
      <c r="A67" s="367"/>
    </row>
    <row r="68" spans="1:13" x14ac:dyDescent="0.25">
      <c r="A68" s="367" t="s">
        <v>598</v>
      </c>
    </row>
    <row r="69" spans="1:13" x14ac:dyDescent="0.25">
      <c r="A69" t="s">
        <v>599</v>
      </c>
    </row>
    <row r="70" spans="1:13" x14ac:dyDescent="0.25">
      <c r="A70" s="368"/>
      <c r="I70" s="354"/>
      <c r="K70" s="354"/>
      <c r="M70" s="354"/>
    </row>
    <row r="71" spans="1:13" x14ac:dyDescent="0.25">
      <c r="A71" s="367" t="s">
        <v>577</v>
      </c>
      <c r="I71" s="354"/>
      <c r="K71" s="354"/>
      <c r="M71" s="354"/>
    </row>
    <row r="72" spans="1:13" x14ac:dyDescent="0.25">
      <c r="A72" s="367"/>
    </row>
    <row r="73" spans="1:13" x14ac:dyDescent="0.25">
      <c r="A73" s="367" t="s">
        <v>463</v>
      </c>
    </row>
    <row r="74" spans="1:13" x14ac:dyDescent="0.25">
      <c r="A74" s="367"/>
    </row>
    <row r="75" spans="1:13" x14ac:dyDescent="0.25">
      <c r="A75" s="367" t="s">
        <v>464</v>
      </c>
    </row>
    <row r="76" spans="1:13" x14ac:dyDescent="0.25">
      <c r="A76" s="367" t="s">
        <v>600</v>
      </c>
    </row>
    <row r="77" spans="1:13" x14ac:dyDescent="0.25">
      <c r="A77" t="s">
        <v>601</v>
      </c>
    </row>
    <row r="78" spans="1:13" x14ac:dyDescent="0.25">
      <c r="A78"/>
    </row>
    <row r="79" spans="1:13" x14ac:dyDescent="0.25">
      <c r="A79" s="367" t="s">
        <v>602</v>
      </c>
    </row>
    <row r="80" spans="1:13" x14ac:dyDescent="0.25">
      <c r="A80" s="367"/>
    </row>
    <row r="81" spans="1:13" x14ac:dyDescent="0.25">
      <c r="A81" s="367" t="s">
        <v>436</v>
      </c>
    </row>
    <row r="82" spans="1:13" ht="11.25" customHeight="1" x14ac:dyDescent="0.25">
      <c r="A82" s="493"/>
      <c r="B82" s="494"/>
      <c r="C82" s="494"/>
      <c r="D82" s="494"/>
      <c r="E82" s="494"/>
      <c r="F82" s="494"/>
      <c r="G82" s="494"/>
      <c r="H82" s="494"/>
      <c r="I82" s="494"/>
      <c r="J82" s="494"/>
      <c r="K82" s="494"/>
      <c r="L82" s="494"/>
      <c r="M82" s="495"/>
    </row>
    <row r="83" spans="1:13" ht="11.25" customHeight="1" x14ac:dyDescent="0.25">
      <c r="A83" s="496"/>
      <c r="B83" s="497"/>
      <c r="C83" s="497"/>
      <c r="D83" s="497"/>
      <c r="E83" s="497"/>
      <c r="F83" s="497"/>
      <c r="G83" s="497"/>
      <c r="H83" s="497"/>
      <c r="I83" s="497"/>
      <c r="J83" s="497"/>
      <c r="K83" s="497"/>
      <c r="L83" s="497"/>
      <c r="M83" s="498"/>
    </row>
    <row r="84" spans="1:13" ht="11.25" customHeight="1" x14ac:dyDescent="0.25">
      <c r="A84" s="499"/>
      <c r="B84" s="500"/>
      <c r="C84" s="500"/>
      <c r="D84" s="500"/>
      <c r="E84" s="500"/>
      <c r="F84" s="500"/>
      <c r="G84" s="500"/>
      <c r="H84" s="500"/>
      <c r="I84" s="500"/>
      <c r="J84" s="500"/>
      <c r="K84" s="500"/>
      <c r="L84" s="500"/>
      <c r="M84" s="501"/>
    </row>
    <row r="85" spans="1:13" x14ac:dyDescent="0.25">
      <c r="A85" s="367"/>
    </row>
    <row r="86" spans="1:13" x14ac:dyDescent="0.25">
      <c r="A86" s="368" t="s">
        <v>468</v>
      </c>
      <c r="I86" s="354" t="s">
        <v>414</v>
      </c>
      <c r="K86" s="354" t="s">
        <v>415</v>
      </c>
      <c r="M86" s="354" t="s">
        <v>416</v>
      </c>
    </row>
    <row r="87" spans="1:13" x14ac:dyDescent="0.25">
      <c r="A87" s="367"/>
    </row>
    <row r="88" spans="1:13" x14ac:dyDescent="0.25">
      <c r="A88" s="367" t="s">
        <v>469</v>
      </c>
    </row>
    <row r="89" spans="1:13" x14ac:dyDescent="0.25">
      <c r="A89" s="367"/>
    </row>
    <row r="90" spans="1:13" x14ac:dyDescent="0.25">
      <c r="A90" s="367" t="s">
        <v>470</v>
      </c>
    </row>
    <row r="91" spans="1:13" x14ac:dyDescent="0.25">
      <c r="A91" s="367" t="s">
        <v>471</v>
      </c>
    </row>
    <row r="92" spans="1:13" x14ac:dyDescent="0.25">
      <c r="A92" s="367"/>
    </row>
    <row r="93" spans="1:13" x14ac:dyDescent="0.25">
      <c r="A93" s="367" t="s">
        <v>472</v>
      </c>
    </row>
    <row r="94" spans="1:13" x14ac:dyDescent="0.25">
      <c r="A94" t="s">
        <v>581</v>
      </c>
    </row>
    <row r="95" spans="1:13" x14ac:dyDescent="0.25">
      <c r="A95" s="367"/>
    </row>
    <row r="96" spans="1:13" x14ac:dyDescent="0.25">
      <c r="A96" s="367" t="s">
        <v>474</v>
      </c>
      <c r="I96" s="354"/>
      <c r="K96" s="354"/>
      <c r="M96" s="354"/>
    </row>
    <row r="97" spans="1:13" x14ac:dyDescent="0.25">
      <c r="A97" s="367" t="s">
        <v>475</v>
      </c>
    </row>
    <row r="98" spans="1:13" x14ac:dyDescent="0.25">
      <c r="A98" s="367"/>
    </row>
    <row r="99" spans="1:13" x14ac:dyDescent="0.25">
      <c r="A99" s="367" t="s">
        <v>476</v>
      </c>
    </row>
    <row r="100" spans="1:13" x14ac:dyDescent="0.25">
      <c r="A100" s="367"/>
    </row>
    <row r="101" spans="1:13" x14ac:dyDescent="0.25">
      <c r="A101" s="367" t="s">
        <v>436</v>
      </c>
    </row>
    <row r="102" spans="1:13" ht="11.25" customHeight="1" x14ac:dyDescent="0.25">
      <c r="A102" s="493"/>
      <c r="B102" s="494"/>
      <c r="C102" s="494"/>
      <c r="D102" s="494"/>
      <c r="E102" s="494"/>
      <c r="F102" s="494"/>
      <c r="G102" s="494"/>
      <c r="H102" s="494"/>
      <c r="I102" s="494"/>
      <c r="J102" s="494"/>
      <c r="K102" s="494"/>
      <c r="L102" s="494"/>
      <c r="M102" s="495"/>
    </row>
    <row r="103" spans="1:13" ht="11.25" customHeight="1" x14ac:dyDescent="0.25">
      <c r="A103" s="496"/>
      <c r="B103" s="497"/>
      <c r="C103" s="497"/>
      <c r="D103" s="497"/>
      <c r="E103" s="497"/>
      <c r="F103" s="497"/>
      <c r="G103" s="497"/>
      <c r="H103" s="497"/>
      <c r="I103" s="497"/>
      <c r="J103" s="497"/>
      <c r="K103" s="497"/>
      <c r="L103" s="497"/>
      <c r="M103" s="498"/>
    </row>
    <row r="104" spans="1:13" ht="12" customHeight="1" x14ac:dyDescent="0.25">
      <c r="A104" s="499"/>
      <c r="B104" s="500"/>
      <c r="C104" s="500"/>
      <c r="D104" s="500"/>
      <c r="E104" s="500"/>
      <c r="F104" s="500"/>
      <c r="G104" s="500"/>
      <c r="H104" s="500"/>
      <c r="I104" s="500"/>
      <c r="J104" s="500"/>
      <c r="K104" s="500"/>
      <c r="L104" s="500"/>
      <c r="M104" s="501"/>
    </row>
    <row r="105" spans="1:13" x14ac:dyDescent="0.25">
      <c r="A105" s="367"/>
    </row>
    <row r="106" spans="1:13" x14ac:dyDescent="0.25">
      <c r="A106" s="368" t="s">
        <v>477</v>
      </c>
      <c r="I106" s="354" t="s">
        <v>414</v>
      </c>
      <c r="K106" s="354" t="s">
        <v>415</v>
      </c>
      <c r="M106" s="354" t="s">
        <v>416</v>
      </c>
    </row>
    <row r="107" spans="1:13" x14ac:dyDescent="0.25">
      <c r="A107" s="367"/>
    </row>
    <row r="108" spans="1:13" x14ac:dyDescent="0.25">
      <c r="A108" s="367" t="s">
        <v>478</v>
      </c>
    </row>
    <row r="109" spans="1:13" x14ac:dyDescent="0.25">
      <c r="A109" s="367" t="s">
        <v>479</v>
      </c>
    </row>
    <row r="110" spans="1:13" x14ac:dyDescent="0.25">
      <c r="A110" s="367"/>
    </row>
    <row r="111" spans="1:13" x14ac:dyDescent="0.25">
      <c r="A111" s="367" t="s">
        <v>480</v>
      </c>
    </row>
    <row r="112" spans="1:13" x14ac:dyDescent="0.25">
      <c r="A112" s="367"/>
    </row>
    <row r="113" spans="1:13" x14ac:dyDescent="0.25">
      <c r="A113" s="367" t="s">
        <v>476</v>
      </c>
    </row>
    <row r="114" spans="1:13" x14ac:dyDescent="0.25">
      <c r="A114" s="368"/>
      <c r="I114" s="354"/>
      <c r="K114" s="354"/>
      <c r="M114" s="354"/>
    </row>
    <row r="115" spans="1:13" x14ac:dyDescent="0.25">
      <c r="A115" s="367" t="s">
        <v>481</v>
      </c>
    </row>
    <row r="116" spans="1:13" x14ac:dyDescent="0.25">
      <c r="A116" s="367"/>
    </row>
    <row r="117" spans="1:13" x14ac:dyDescent="0.25">
      <c r="A117" s="367" t="s">
        <v>436</v>
      </c>
    </row>
    <row r="118" spans="1:13" ht="11.25" customHeight="1" x14ac:dyDescent="0.25">
      <c r="A118" s="493"/>
      <c r="B118" s="494"/>
      <c r="C118" s="494"/>
      <c r="D118" s="494"/>
      <c r="E118" s="494"/>
      <c r="F118" s="494"/>
      <c r="G118" s="494"/>
      <c r="H118" s="494"/>
      <c r="I118" s="494"/>
      <c r="J118" s="494"/>
      <c r="K118" s="494"/>
      <c r="L118" s="494"/>
      <c r="M118" s="495"/>
    </row>
    <row r="119" spans="1:13" ht="11.25" customHeight="1" x14ac:dyDescent="0.25">
      <c r="A119" s="496"/>
      <c r="B119" s="497"/>
      <c r="C119" s="497"/>
      <c r="D119" s="497"/>
      <c r="E119" s="497"/>
      <c r="F119" s="497"/>
      <c r="G119" s="497"/>
      <c r="H119" s="497"/>
      <c r="I119" s="497"/>
      <c r="J119" s="497"/>
      <c r="K119" s="497"/>
      <c r="L119" s="497"/>
      <c r="M119" s="498"/>
    </row>
    <row r="120" spans="1:13" ht="11.25" customHeight="1" x14ac:dyDescent="0.25">
      <c r="A120" s="499"/>
      <c r="B120" s="500"/>
      <c r="C120" s="500"/>
      <c r="D120" s="500"/>
      <c r="E120" s="500"/>
      <c r="F120" s="500"/>
      <c r="G120" s="500"/>
      <c r="H120" s="500"/>
      <c r="I120" s="500"/>
      <c r="J120" s="500"/>
      <c r="K120" s="500"/>
      <c r="L120" s="500"/>
      <c r="M120" s="501"/>
    </row>
    <row r="121" spans="1:13" x14ac:dyDescent="0.25">
      <c r="A121" s="367"/>
    </row>
    <row r="122" spans="1:13" x14ac:dyDescent="0.25">
      <c r="A122" s="367"/>
    </row>
    <row r="123" spans="1:13" x14ac:dyDescent="0.25">
      <c r="A123" s="368" t="s">
        <v>482</v>
      </c>
      <c r="I123" s="354" t="s">
        <v>414</v>
      </c>
      <c r="K123" s="354" t="s">
        <v>415</v>
      </c>
      <c r="M123" s="354" t="s">
        <v>416</v>
      </c>
    </row>
    <row r="124" spans="1:13" x14ac:dyDescent="0.25">
      <c r="A124" s="367"/>
    </row>
    <row r="125" spans="1:13" x14ac:dyDescent="0.25">
      <c r="A125" s="367" t="s">
        <v>483</v>
      </c>
      <c r="I125" s="354"/>
      <c r="K125" s="354"/>
      <c r="M125" s="354"/>
    </row>
    <row r="126" spans="1:13" x14ac:dyDescent="0.25">
      <c r="A126" s="367" t="s">
        <v>484</v>
      </c>
    </row>
    <row r="127" spans="1:13" x14ac:dyDescent="0.25">
      <c r="A127" s="367"/>
    </row>
    <row r="128" spans="1:13" x14ac:dyDescent="0.25">
      <c r="A128" s="367" t="s">
        <v>481</v>
      </c>
    </row>
    <row r="129" spans="1:13" x14ac:dyDescent="0.25">
      <c r="A129" s="367"/>
    </row>
    <row r="130" spans="1:13" x14ac:dyDescent="0.25">
      <c r="A130" s="367" t="s">
        <v>436</v>
      </c>
    </row>
    <row r="131" spans="1:13" ht="11.25" customHeight="1" x14ac:dyDescent="0.25">
      <c r="A131" s="493"/>
      <c r="B131" s="494"/>
      <c r="C131" s="494"/>
      <c r="D131" s="494"/>
      <c r="E131" s="494"/>
      <c r="F131" s="494"/>
      <c r="G131" s="494"/>
      <c r="H131" s="494"/>
      <c r="I131" s="494"/>
      <c r="J131" s="494"/>
      <c r="K131" s="494"/>
      <c r="L131" s="494"/>
      <c r="M131" s="495"/>
    </row>
    <row r="132" spans="1:13" ht="11.25" customHeight="1" x14ac:dyDescent="0.25">
      <c r="A132" s="496"/>
      <c r="B132" s="497"/>
      <c r="C132" s="497"/>
      <c r="D132" s="497"/>
      <c r="E132" s="497"/>
      <c r="F132" s="497"/>
      <c r="G132" s="497"/>
      <c r="H132" s="497"/>
      <c r="I132" s="497"/>
      <c r="J132" s="497"/>
      <c r="K132" s="497"/>
      <c r="L132" s="497"/>
      <c r="M132" s="498"/>
    </row>
    <row r="133" spans="1:13" ht="11.25" customHeight="1" x14ac:dyDescent="0.25">
      <c r="A133" s="499"/>
      <c r="B133" s="500"/>
      <c r="C133" s="500"/>
      <c r="D133" s="500"/>
      <c r="E133" s="500"/>
      <c r="F133" s="500"/>
      <c r="G133" s="500"/>
      <c r="H133" s="500"/>
      <c r="I133" s="500"/>
      <c r="J133" s="500"/>
      <c r="K133" s="500"/>
      <c r="L133" s="500"/>
      <c r="M133" s="501"/>
    </row>
    <row r="134" spans="1:13" x14ac:dyDescent="0.25">
      <c r="A134" s="367"/>
    </row>
    <row r="135" spans="1:13" x14ac:dyDescent="0.25">
      <c r="A135" s="368" t="s">
        <v>486</v>
      </c>
      <c r="I135" s="354" t="s">
        <v>414</v>
      </c>
      <c r="K135" s="354" t="s">
        <v>415</v>
      </c>
      <c r="M135" s="354" t="s">
        <v>416</v>
      </c>
    </row>
    <row r="136" spans="1:13" x14ac:dyDescent="0.25">
      <c r="A136" s="367"/>
    </row>
    <row r="137" spans="1:13" x14ac:dyDescent="0.25">
      <c r="A137" s="367" t="s">
        <v>487</v>
      </c>
    </row>
    <row r="138" spans="1:13" x14ac:dyDescent="0.25">
      <c r="A138" s="367" t="s">
        <v>603</v>
      </c>
    </row>
    <row r="139" spans="1:13" x14ac:dyDescent="0.25">
      <c r="A139" s="367"/>
    </row>
    <row r="140" spans="1:13" x14ac:dyDescent="0.25">
      <c r="A140" s="367" t="s">
        <v>604</v>
      </c>
    </row>
    <row r="141" spans="1:13" x14ac:dyDescent="0.25">
      <c r="A141" s="367"/>
    </row>
    <row r="142" spans="1:13" x14ac:dyDescent="0.25">
      <c r="A142" s="367" t="s">
        <v>490</v>
      </c>
    </row>
    <row r="143" spans="1:13" x14ac:dyDescent="0.25">
      <c r="A143" s="367"/>
    </row>
    <row r="144" spans="1:13" x14ac:dyDescent="0.25">
      <c r="A144" s="367" t="s">
        <v>491</v>
      </c>
    </row>
    <row r="145" spans="1:13" x14ac:dyDescent="0.25">
      <c r="A145" s="367" t="s">
        <v>492</v>
      </c>
    </row>
    <row r="146" spans="1:13" x14ac:dyDescent="0.25">
      <c r="A146" s="367"/>
    </row>
    <row r="147" spans="1:13" x14ac:dyDescent="0.25">
      <c r="A147" s="367" t="s">
        <v>493</v>
      </c>
    </row>
    <row r="148" spans="1:13" x14ac:dyDescent="0.25">
      <c r="A148" s="367" t="s">
        <v>494</v>
      </c>
    </row>
    <row r="149" spans="1:13" x14ac:dyDescent="0.25">
      <c r="A149" s="367"/>
    </row>
    <row r="150" spans="1:13" x14ac:dyDescent="0.25">
      <c r="A150" s="367" t="s">
        <v>495</v>
      </c>
      <c r="I150" s="461"/>
      <c r="J150" s="461"/>
      <c r="K150" s="461"/>
      <c r="L150" s="461"/>
      <c r="M150" s="461"/>
    </row>
    <row r="151" spans="1:13" x14ac:dyDescent="0.25">
      <c r="A151" s="367"/>
    </row>
    <row r="152" spans="1:13" x14ac:dyDescent="0.25">
      <c r="A152" s="367"/>
      <c r="B152" t="s">
        <v>496</v>
      </c>
    </row>
    <row r="153" spans="1:13" x14ac:dyDescent="0.25">
      <c r="A153" s="367"/>
    </row>
    <row r="154" spans="1:13" x14ac:dyDescent="0.25">
      <c r="A154" s="367"/>
      <c r="B154" t="s">
        <v>497</v>
      </c>
    </row>
    <row r="155" spans="1:13" x14ac:dyDescent="0.25">
      <c r="A155" s="367"/>
    </row>
    <row r="156" spans="1:13" x14ac:dyDescent="0.25">
      <c r="A156" s="367"/>
      <c r="B156" t="s">
        <v>498</v>
      </c>
    </row>
    <row r="157" spans="1:13" x14ac:dyDescent="0.25">
      <c r="A157" s="367"/>
    </row>
    <row r="158" spans="1:13" x14ac:dyDescent="0.25">
      <c r="A158" s="367"/>
      <c r="B158" t="s">
        <v>499</v>
      </c>
    </row>
    <row r="159" spans="1:13" x14ac:dyDescent="0.25">
      <c r="A159" s="367"/>
    </row>
    <row r="160" spans="1:13" x14ac:dyDescent="0.25">
      <c r="A160" s="367" t="s">
        <v>500</v>
      </c>
    </row>
    <row r="161" spans="1:13" x14ac:dyDescent="0.25">
      <c r="A161" s="367"/>
    </row>
    <row r="162" spans="1:13" x14ac:dyDescent="0.25">
      <c r="A162" s="367"/>
      <c r="B162" t="s">
        <v>501</v>
      </c>
    </row>
    <row r="163" spans="1:13" x14ac:dyDescent="0.25">
      <c r="A163" s="367"/>
    </row>
    <row r="164" spans="1:13" x14ac:dyDescent="0.25">
      <c r="A164" s="367" t="s">
        <v>502</v>
      </c>
    </row>
    <row r="165" spans="1:13" x14ac:dyDescent="0.25">
      <c r="A165" s="367"/>
    </row>
    <row r="166" spans="1:13" x14ac:dyDescent="0.25">
      <c r="A166" s="367" t="s">
        <v>503</v>
      </c>
    </row>
    <row r="167" spans="1:13" x14ac:dyDescent="0.25">
      <c r="A167" s="367" t="s">
        <v>504</v>
      </c>
    </row>
    <row r="168" spans="1:13" x14ac:dyDescent="0.25">
      <c r="A168" s="367"/>
    </row>
    <row r="169" spans="1:13" x14ac:dyDescent="0.25">
      <c r="A169" s="367" t="s">
        <v>505</v>
      </c>
    </row>
    <row r="170" spans="1:13" x14ac:dyDescent="0.25">
      <c r="A170" s="367"/>
    </row>
    <row r="171" spans="1:13" x14ac:dyDescent="0.25">
      <c r="A171" s="367" t="s">
        <v>436</v>
      </c>
    </row>
    <row r="172" spans="1:13" ht="11.25" customHeight="1" x14ac:dyDescent="0.25">
      <c r="A172" s="493"/>
      <c r="B172" s="494"/>
      <c r="C172" s="494"/>
      <c r="D172" s="494"/>
      <c r="E172" s="494"/>
      <c r="F172" s="494"/>
      <c r="G172" s="494"/>
      <c r="H172" s="494"/>
      <c r="I172" s="494"/>
      <c r="J172" s="494"/>
      <c r="K172" s="494"/>
      <c r="L172" s="494"/>
      <c r="M172" s="495"/>
    </row>
    <row r="173" spans="1:13" ht="11.25" customHeight="1" x14ac:dyDescent="0.25">
      <c r="A173" s="496"/>
      <c r="B173" s="497"/>
      <c r="C173" s="497"/>
      <c r="D173" s="497"/>
      <c r="E173" s="497"/>
      <c r="F173" s="497"/>
      <c r="G173" s="497"/>
      <c r="H173" s="497"/>
      <c r="I173" s="497"/>
      <c r="J173" s="497"/>
      <c r="K173" s="497"/>
      <c r="L173" s="497"/>
      <c r="M173" s="498"/>
    </row>
    <row r="174" spans="1:13" ht="11.25" customHeight="1" x14ac:dyDescent="0.25">
      <c r="A174" s="499"/>
      <c r="B174" s="500"/>
      <c r="C174" s="500"/>
      <c r="D174" s="500"/>
      <c r="E174" s="500"/>
      <c r="F174" s="500"/>
      <c r="G174" s="500"/>
      <c r="H174" s="500"/>
      <c r="I174" s="500"/>
      <c r="J174" s="500"/>
      <c r="K174" s="500"/>
      <c r="L174" s="500"/>
      <c r="M174" s="501"/>
    </row>
    <row r="175" spans="1:13" x14ac:dyDescent="0.25">
      <c r="A175" s="367"/>
    </row>
    <row r="176" spans="1:13" x14ac:dyDescent="0.25">
      <c r="A176" s="368" t="s">
        <v>508</v>
      </c>
      <c r="I176" s="354" t="s">
        <v>414</v>
      </c>
      <c r="K176" s="354" t="s">
        <v>415</v>
      </c>
      <c r="M176" s="354" t="s">
        <v>416</v>
      </c>
    </row>
    <row r="177" spans="1:13" x14ac:dyDescent="0.25">
      <c r="A177" s="367"/>
    </row>
    <row r="178" spans="1:13" x14ac:dyDescent="0.25">
      <c r="A178" s="367" t="s">
        <v>509</v>
      </c>
    </row>
    <row r="179" spans="1:13" x14ac:dyDescent="0.25">
      <c r="A179" s="367"/>
    </row>
    <row r="180" spans="1:13" x14ac:dyDescent="0.25">
      <c r="A180" s="367"/>
    </row>
    <row r="181" spans="1:13" x14ac:dyDescent="0.25">
      <c r="A181" s="367" t="s">
        <v>510</v>
      </c>
      <c r="I181" s="461"/>
      <c r="J181" s="461"/>
      <c r="K181" s="461"/>
      <c r="L181" s="461"/>
      <c r="M181" s="461"/>
    </row>
    <row r="182" spans="1:13" x14ac:dyDescent="0.25">
      <c r="A182" s="367"/>
    </row>
    <row r="183" spans="1:13" x14ac:dyDescent="0.25">
      <c r="A183" s="367"/>
      <c r="B183" t="s">
        <v>605</v>
      </c>
    </row>
    <row r="184" spans="1:13" x14ac:dyDescent="0.25">
      <c r="A184" s="367"/>
    </row>
    <row r="185" spans="1:13" x14ac:dyDescent="0.25">
      <c r="A185" s="367"/>
      <c r="B185" t="s">
        <v>583</v>
      </c>
    </row>
    <row r="186" spans="1:13" x14ac:dyDescent="0.25">
      <c r="A186" s="367"/>
    </row>
    <row r="187" spans="1:13" x14ac:dyDescent="0.25">
      <c r="A187" s="367"/>
      <c r="B187" t="s">
        <v>606</v>
      </c>
    </row>
    <row r="188" spans="1:13" x14ac:dyDescent="0.25">
      <c r="A188" s="367"/>
      <c r="B188" t="s">
        <v>514</v>
      </c>
    </row>
    <row r="189" spans="1:13" x14ac:dyDescent="0.25">
      <c r="A189" s="367"/>
      <c r="B189" t="s">
        <v>515</v>
      </c>
    </row>
    <row r="190" spans="1:13" x14ac:dyDescent="0.25">
      <c r="A190" s="367"/>
    </row>
    <row r="191" spans="1:13" x14ac:dyDescent="0.25">
      <c r="A191" s="367" t="s">
        <v>517</v>
      </c>
    </row>
    <row r="192" spans="1:13" x14ac:dyDescent="0.25">
      <c r="A192" s="367" t="s">
        <v>518</v>
      </c>
    </row>
    <row r="193" spans="1:13" x14ac:dyDescent="0.25">
      <c r="A193" s="367"/>
    </row>
    <row r="194" spans="1:13" x14ac:dyDescent="0.25">
      <c r="A194" s="367" t="s">
        <v>519</v>
      </c>
    </row>
    <row r="195" spans="1:13" x14ac:dyDescent="0.25">
      <c r="A195" s="367"/>
    </row>
    <row r="196" spans="1:13" x14ac:dyDescent="0.25">
      <c r="A196" s="367" t="s">
        <v>520</v>
      </c>
    </row>
    <row r="197" spans="1:13" x14ac:dyDescent="0.25">
      <c r="A197" s="367" t="s">
        <v>521</v>
      </c>
    </row>
    <row r="198" spans="1:13" x14ac:dyDescent="0.25">
      <c r="A198" s="367"/>
    </row>
    <row r="199" spans="1:13" x14ac:dyDescent="0.25">
      <c r="A199" s="367" t="s">
        <v>522</v>
      </c>
    </row>
    <row r="200" spans="1:13" x14ac:dyDescent="0.25">
      <c r="A200" s="367" t="s">
        <v>523</v>
      </c>
    </row>
    <row r="201" spans="1:13" x14ac:dyDescent="0.25">
      <c r="A201" s="367"/>
    </row>
    <row r="202" spans="1:13" x14ac:dyDescent="0.25">
      <c r="A202" s="367" t="s">
        <v>524</v>
      </c>
    </row>
    <row r="203" spans="1:13" x14ac:dyDescent="0.25">
      <c r="A203" s="367" t="s">
        <v>525</v>
      </c>
    </row>
    <row r="204" spans="1:13" x14ac:dyDescent="0.25">
      <c r="A204" s="367"/>
    </row>
    <row r="205" spans="1:13" x14ac:dyDescent="0.25">
      <c r="A205" s="367" t="s">
        <v>436</v>
      </c>
    </row>
    <row r="206" spans="1:13" ht="11.25" customHeight="1" x14ac:dyDescent="0.25">
      <c r="A206" s="493"/>
      <c r="B206" s="494"/>
      <c r="C206" s="494"/>
      <c r="D206" s="494"/>
      <c r="E206" s="494"/>
      <c r="F206" s="494"/>
      <c r="G206" s="494"/>
      <c r="H206" s="494"/>
      <c r="I206" s="494"/>
      <c r="J206" s="494"/>
      <c r="K206" s="494"/>
      <c r="L206" s="494"/>
      <c r="M206" s="495"/>
    </row>
    <row r="207" spans="1:13" ht="11.25" customHeight="1" x14ac:dyDescent="0.25">
      <c r="A207" s="496"/>
      <c r="B207" s="497"/>
      <c r="C207" s="497"/>
      <c r="D207" s="497"/>
      <c r="E207" s="497"/>
      <c r="F207" s="497"/>
      <c r="G207" s="497"/>
      <c r="H207" s="497"/>
      <c r="I207" s="497"/>
      <c r="J207" s="497"/>
      <c r="K207" s="497"/>
      <c r="L207" s="497"/>
      <c r="M207" s="498"/>
    </row>
    <row r="208" spans="1:13" ht="11.25" customHeight="1" x14ac:dyDescent="0.25">
      <c r="A208" s="499"/>
      <c r="B208" s="500"/>
      <c r="C208" s="500"/>
      <c r="D208" s="500"/>
      <c r="E208" s="500"/>
      <c r="F208" s="500"/>
      <c r="G208" s="500"/>
      <c r="H208" s="500"/>
      <c r="I208" s="500"/>
      <c r="J208" s="500"/>
      <c r="K208" s="500"/>
      <c r="L208" s="500"/>
      <c r="M208" s="501"/>
    </row>
    <row r="209" spans="1:13" x14ac:dyDescent="0.25">
      <c r="A209" s="367"/>
    </row>
    <row r="210" spans="1:13" x14ac:dyDescent="0.25">
      <c r="A210" s="368" t="s">
        <v>526</v>
      </c>
      <c r="I210" s="354" t="s">
        <v>414</v>
      </c>
      <c r="K210" s="354" t="s">
        <v>415</v>
      </c>
      <c r="M210" s="354" t="s">
        <v>416</v>
      </c>
    </row>
    <row r="211" spans="1:13" x14ac:dyDescent="0.25">
      <c r="A211" s="368"/>
      <c r="I211" s="354"/>
      <c r="K211" s="354"/>
      <c r="M211" s="354"/>
    </row>
    <row r="212" spans="1:13" x14ac:dyDescent="0.25">
      <c r="A212" s="367" t="s">
        <v>607</v>
      </c>
      <c r="I212" s="354"/>
      <c r="K212" s="354"/>
      <c r="M212" s="354"/>
    </row>
    <row r="213" spans="1:13" x14ac:dyDescent="0.25">
      <c r="A213" s="367"/>
    </row>
    <row r="214" spans="1:13" x14ac:dyDescent="0.25">
      <c r="A214" s="367" t="s">
        <v>608</v>
      </c>
    </row>
    <row r="215" spans="1:13" x14ac:dyDescent="0.25">
      <c r="A215" s="367"/>
    </row>
    <row r="216" spans="1:13" x14ac:dyDescent="0.25">
      <c r="A216" s="367" t="s">
        <v>609</v>
      </c>
    </row>
    <row r="217" spans="1:13" x14ac:dyDescent="0.25">
      <c r="A217" s="367" t="s">
        <v>530</v>
      </c>
    </row>
    <row r="218" spans="1:13" x14ac:dyDescent="0.25">
      <c r="A218" s="367"/>
    </row>
    <row r="219" spans="1:13" x14ac:dyDescent="0.25">
      <c r="A219" s="367" t="s">
        <v>610</v>
      </c>
    </row>
    <row r="220" spans="1:13" x14ac:dyDescent="0.25">
      <c r="A220" s="367"/>
    </row>
    <row r="221" spans="1:13" x14ac:dyDescent="0.25">
      <c r="A221" s="367" t="s">
        <v>436</v>
      </c>
    </row>
    <row r="222" spans="1:13" ht="11.25" customHeight="1" x14ac:dyDescent="0.25">
      <c r="A222" s="493"/>
      <c r="B222" s="494"/>
      <c r="C222" s="494"/>
      <c r="D222" s="494"/>
      <c r="E222" s="494"/>
      <c r="F222" s="494"/>
      <c r="G222" s="494"/>
      <c r="H222" s="494"/>
      <c r="I222" s="494"/>
      <c r="J222" s="494"/>
      <c r="K222" s="494"/>
      <c r="L222" s="494"/>
      <c r="M222" s="495"/>
    </row>
    <row r="223" spans="1:13" ht="11.25" customHeight="1" x14ac:dyDescent="0.25">
      <c r="A223" s="496"/>
      <c r="B223" s="497"/>
      <c r="C223" s="497"/>
      <c r="D223" s="497"/>
      <c r="E223" s="497"/>
      <c r="F223" s="497"/>
      <c r="G223" s="497"/>
      <c r="H223" s="497"/>
      <c r="I223" s="497"/>
      <c r="J223" s="497"/>
      <c r="K223" s="497"/>
      <c r="L223" s="497"/>
      <c r="M223" s="498"/>
    </row>
    <row r="224" spans="1:13" ht="11.25" customHeight="1" x14ac:dyDescent="0.25">
      <c r="A224" s="499"/>
      <c r="B224" s="500"/>
      <c r="C224" s="500"/>
      <c r="D224" s="500"/>
      <c r="E224" s="500"/>
      <c r="F224" s="500"/>
      <c r="G224" s="500"/>
      <c r="H224" s="500"/>
      <c r="I224" s="500"/>
      <c r="J224" s="500"/>
      <c r="K224" s="500"/>
      <c r="L224" s="500"/>
      <c r="M224" s="501"/>
    </row>
    <row r="225" spans="1:13" x14ac:dyDescent="0.25">
      <c r="A225" s="367"/>
    </row>
    <row r="226" spans="1:13" x14ac:dyDescent="0.25">
      <c r="A226" s="368" t="s">
        <v>532</v>
      </c>
      <c r="I226" s="354" t="s">
        <v>414</v>
      </c>
      <c r="K226" s="354" t="s">
        <v>415</v>
      </c>
      <c r="M226" s="354" t="s">
        <v>416</v>
      </c>
    </row>
    <row r="227" spans="1:13" x14ac:dyDescent="0.25">
      <c r="A227" s="367"/>
    </row>
    <row r="228" spans="1:13" x14ac:dyDescent="0.25">
      <c r="A228" s="367" t="s">
        <v>533</v>
      </c>
    </row>
    <row r="229" spans="1:13" x14ac:dyDescent="0.25">
      <c r="A229" s="367"/>
    </row>
    <row r="230" spans="1:13" x14ac:dyDescent="0.25">
      <c r="A230" s="367" t="s">
        <v>436</v>
      </c>
    </row>
    <row r="231" spans="1:13" ht="11.25" customHeight="1" x14ac:dyDescent="0.25">
      <c r="A231" s="493"/>
      <c r="B231" s="494"/>
      <c r="C231" s="494"/>
      <c r="D231" s="494"/>
      <c r="E231" s="494"/>
      <c r="F231" s="494"/>
      <c r="G231" s="494"/>
      <c r="H231" s="494"/>
      <c r="I231" s="494"/>
      <c r="J231" s="494"/>
      <c r="K231" s="494"/>
      <c r="L231" s="494"/>
      <c r="M231" s="495"/>
    </row>
    <row r="232" spans="1:13" ht="11.25" customHeight="1" x14ac:dyDescent="0.25">
      <c r="A232" s="496"/>
      <c r="B232" s="497"/>
      <c r="C232" s="497"/>
      <c r="D232" s="497"/>
      <c r="E232" s="497"/>
      <c r="F232" s="497"/>
      <c r="G232" s="497"/>
      <c r="H232" s="497"/>
      <c r="I232" s="497"/>
      <c r="J232" s="497"/>
      <c r="K232" s="497"/>
      <c r="L232" s="497"/>
      <c r="M232" s="498"/>
    </row>
    <row r="233" spans="1:13" ht="11.25" customHeight="1" x14ac:dyDescent="0.25">
      <c r="A233" s="499"/>
      <c r="B233" s="500"/>
      <c r="C233" s="500"/>
      <c r="D233" s="500"/>
      <c r="E233" s="500"/>
      <c r="F233" s="500"/>
      <c r="G233" s="500"/>
      <c r="H233" s="500"/>
      <c r="I233" s="500"/>
      <c r="J233" s="500"/>
      <c r="K233" s="500"/>
      <c r="L233" s="500"/>
      <c r="M233" s="501"/>
    </row>
    <row r="234" spans="1:13" x14ac:dyDescent="0.25">
      <c r="A234" s="367"/>
    </row>
    <row r="235" spans="1:13" x14ac:dyDescent="0.25">
      <c r="A235" s="368"/>
    </row>
    <row r="236" spans="1:13" x14ac:dyDescent="0.25">
      <c r="A236" s="367"/>
    </row>
    <row r="237" spans="1:13" x14ac:dyDescent="0.25">
      <c r="A237" s="367"/>
    </row>
    <row r="238" spans="1:13" x14ac:dyDescent="0.25">
      <c r="A238" s="367"/>
    </row>
    <row r="239" spans="1:13" x14ac:dyDescent="0.25">
      <c r="A239" s="367"/>
    </row>
    <row r="240" spans="1:13" x14ac:dyDescent="0.25">
      <c r="A240" s="367"/>
    </row>
    <row r="241" spans="1:1" x14ac:dyDescent="0.25">
      <c r="A241" s="367"/>
    </row>
  </sheetData>
  <mergeCells count="29">
    <mergeCell ref="I1:M1"/>
    <mergeCell ref="I2:M2"/>
    <mergeCell ref="I3:J3"/>
    <mergeCell ref="L3:M3"/>
    <mergeCell ref="I4:J4"/>
    <mergeCell ref="L4:M4"/>
    <mergeCell ref="I5:J5"/>
    <mergeCell ref="L5:M5"/>
    <mergeCell ref="I6:J6"/>
    <mergeCell ref="L6:M6"/>
    <mergeCell ref="B7:G7"/>
    <mergeCell ref="I7:J7"/>
    <mergeCell ref="L7:M7"/>
    <mergeCell ref="I8:M8"/>
    <mergeCell ref="C9:G9"/>
    <mergeCell ref="L9:M9"/>
    <mergeCell ref="B11:D11"/>
    <mergeCell ref="A36:M38"/>
    <mergeCell ref="A55:M57"/>
    <mergeCell ref="A82:M84"/>
    <mergeCell ref="A102:M104"/>
    <mergeCell ref="A118:M120"/>
    <mergeCell ref="A131:M133"/>
    <mergeCell ref="A231:M233"/>
    <mergeCell ref="I150:M150"/>
    <mergeCell ref="A172:M174"/>
    <mergeCell ref="I181:M181"/>
    <mergeCell ref="A206:M208"/>
    <mergeCell ref="A222:M2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5AAC5-445E-4E95-97BD-3DA82A4FB0BA}">
  <sheetPr>
    <tabColor rgb="FF92D050"/>
  </sheetPr>
  <dimension ref="B3:I67"/>
  <sheetViews>
    <sheetView topLeftCell="A10" workbookViewId="0">
      <selection activeCell="E16" sqref="E16"/>
    </sheetView>
  </sheetViews>
  <sheetFormatPr defaultColWidth="8" defaultRowHeight="11.25" x14ac:dyDescent="0.2"/>
  <cols>
    <col min="1" max="1" width="4" style="303" customWidth="1"/>
    <col min="2" max="6" width="8" style="303" customWidth="1"/>
    <col min="7" max="9" width="17.7109375" style="308" customWidth="1"/>
    <col min="10" max="10" width="8" style="303" customWidth="1"/>
    <col min="11" max="16384" width="8" style="303"/>
  </cols>
  <sheetData>
    <row r="3" spans="2:9" ht="11.1" customHeight="1" x14ac:dyDescent="0.25">
      <c r="E3" s="304" t="s">
        <v>42</v>
      </c>
      <c r="G3" s="2"/>
      <c r="H3" s="2"/>
      <c r="I3" s="2"/>
    </row>
    <row r="5" spans="2:9" ht="11.1" customHeight="1" x14ac:dyDescent="0.2">
      <c r="B5" s="106"/>
      <c r="C5" s="106"/>
      <c r="D5" s="106"/>
      <c r="E5" s="106"/>
      <c r="F5" s="106"/>
      <c r="G5" s="105"/>
      <c r="H5" s="105"/>
      <c r="I5" s="105"/>
    </row>
    <row r="6" spans="2:9" ht="11.1" customHeight="1" x14ac:dyDescent="0.25">
      <c r="B6" s="92"/>
      <c r="C6" s="89"/>
      <c r="D6" s="89"/>
      <c r="E6" s="89"/>
      <c r="F6" s="107"/>
      <c r="G6" s="108" t="s">
        <v>43</v>
      </c>
      <c r="H6" s="108" t="s">
        <v>44</v>
      </c>
      <c r="I6" s="8"/>
    </row>
    <row r="7" spans="2:9" ht="11.1" customHeight="1" x14ac:dyDescent="0.25">
      <c r="B7" s="103"/>
      <c r="F7" s="109"/>
      <c r="G7" s="110" t="s">
        <v>45</v>
      </c>
      <c r="H7" s="110" t="s">
        <v>46</v>
      </c>
      <c r="I7" s="6" t="s">
        <v>47</v>
      </c>
    </row>
    <row r="8" spans="2:9" ht="11.1" customHeight="1" x14ac:dyDescent="0.2">
      <c r="B8" s="139"/>
      <c r="C8" s="106"/>
      <c r="D8" s="106"/>
      <c r="E8" s="106"/>
      <c r="F8" s="111"/>
      <c r="G8" s="112" t="s">
        <v>48</v>
      </c>
      <c r="H8" s="112" t="s">
        <v>49</v>
      </c>
      <c r="I8" s="112" t="s">
        <v>611</v>
      </c>
    </row>
    <row r="9" spans="2:9" ht="11.1" customHeight="1" x14ac:dyDescent="0.2">
      <c r="B9" s="172" t="s">
        <v>50</v>
      </c>
      <c r="C9" s="113"/>
      <c r="D9" s="113"/>
      <c r="E9" s="113"/>
      <c r="F9" s="113"/>
      <c r="G9" s="114"/>
      <c r="H9" s="114"/>
      <c r="I9" s="209"/>
    </row>
    <row r="10" spans="2:9" ht="11.1" customHeight="1" x14ac:dyDescent="0.2">
      <c r="B10" s="172" t="s">
        <v>51</v>
      </c>
      <c r="C10" s="113"/>
      <c r="D10" s="113"/>
      <c r="E10" s="113"/>
      <c r="F10" s="113"/>
      <c r="G10" s="114"/>
      <c r="H10" s="114"/>
      <c r="I10" s="209"/>
    </row>
    <row r="11" spans="2:9" ht="11.1" customHeight="1" x14ac:dyDescent="0.2">
      <c r="B11" s="172" t="s">
        <v>52</v>
      </c>
      <c r="C11" s="113"/>
      <c r="D11" s="113"/>
      <c r="E11" s="113"/>
      <c r="F11" s="113"/>
      <c r="G11" s="114">
        <v>37</v>
      </c>
      <c r="H11" s="209">
        <v>39</v>
      </c>
      <c r="I11" s="209">
        <v>39</v>
      </c>
    </row>
    <row r="12" spans="2:9" ht="11.1" customHeight="1" x14ac:dyDescent="0.2">
      <c r="B12" s="172" t="s">
        <v>53</v>
      </c>
      <c r="C12" s="113"/>
      <c r="D12" s="113"/>
      <c r="E12" s="113"/>
      <c r="F12" s="113"/>
      <c r="G12" s="114"/>
      <c r="H12" s="114"/>
      <c r="I12" s="209"/>
    </row>
    <row r="13" spans="2:9" ht="11.1" customHeight="1" x14ac:dyDescent="0.2">
      <c r="B13" s="172" t="s">
        <v>54</v>
      </c>
      <c r="C13" s="113"/>
      <c r="D13" s="113"/>
      <c r="E13" s="113"/>
      <c r="F13" s="113"/>
      <c r="G13" s="114"/>
      <c r="H13" s="114"/>
      <c r="I13" s="209"/>
    </row>
    <row r="14" spans="2:9" ht="11.1" customHeight="1" x14ac:dyDescent="0.2">
      <c r="B14" s="172" t="s">
        <v>55</v>
      </c>
      <c r="C14" s="113"/>
      <c r="D14" s="113"/>
      <c r="E14" s="113"/>
      <c r="F14" s="113"/>
      <c r="G14" s="114"/>
      <c r="H14" s="114"/>
      <c r="I14" s="209"/>
    </row>
    <row r="15" spans="2:9" ht="11.1" customHeight="1" x14ac:dyDescent="0.2">
      <c r="B15" s="172" t="s">
        <v>56</v>
      </c>
      <c r="C15" s="113"/>
      <c r="D15" s="113"/>
      <c r="E15" s="113"/>
      <c r="F15" s="113"/>
      <c r="G15" s="114"/>
      <c r="H15" s="114"/>
      <c r="I15" s="209"/>
    </row>
    <row r="16" spans="2:9" customFormat="1" ht="11.1" customHeight="1" x14ac:dyDescent="0.25">
      <c r="B16" s="172" t="s">
        <v>57</v>
      </c>
      <c r="C16" s="113"/>
      <c r="D16" s="113"/>
      <c r="E16" s="113"/>
      <c r="F16" s="113"/>
      <c r="G16" s="114"/>
      <c r="H16" s="114"/>
      <c r="I16" s="209"/>
    </row>
    <row r="17" spans="2:9" ht="11.1" customHeight="1" x14ac:dyDescent="0.2">
      <c r="B17" s="172" t="s">
        <v>58</v>
      </c>
      <c r="C17" s="113"/>
      <c r="D17" s="113"/>
      <c r="E17" s="113"/>
      <c r="F17" s="113"/>
      <c r="G17" s="114"/>
      <c r="H17" s="114"/>
      <c r="I17" s="209"/>
    </row>
    <row r="18" spans="2:9" ht="11.1" customHeight="1" x14ac:dyDescent="0.2">
      <c r="B18" s="143"/>
      <c r="C18" s="305"/>
      <c r="D18" s="305"/>
      <c r="E18" s="305"/>
      <c r="F18" s="305"/>
      <c r="G18" s="115"/>
      <c r="H18" s="115"/>
      <c r="I18" s="175"/>
    </row>
    <row r="19" spans="2:9" ht="11.1" customHeight="1" x14ac:dyDescent="0.2">
      <c r="B19" s="4" t="s">
        <v>59</v>
      </c>
      <c r="C19" s="3"/>
      <c r="D19" s="3"/>
      <c r="E19" s="3"/>
      <c r="F19" s="3"/>
      <c r="G19" s="116">
        <f>SUM(G9:G18)</f>
        <v>37</v>
      </c>
      <c r="H19" s="116">
        <f>SUM(H9:H18)</f>
        <v>39</v>
      </c>
      <c r="I19" s="148">
        <f>SUM(I9:I18)</f>
        <v>39</v>
      </c>
    </row>
    <row r="20" spans="2:9" ht="11.1" customHeight="1" x14ac:dyDescent="0.2">
      <c r="B20" s="172" t="s">
        <v>60</v>
      </c>
      <c r="C20" s="113"/>
      <c r="D20" s="113"/>
      <c r="E20" s="113"/>
      <c r="F20" s="113"/>
      <c r="G20" s="114"/>
      <c r="H20" s="114"/>
      <c r="I20" s="209"/>
    </row>
    <row r="21" spans="2:9" ht="11.1" customHeight="1" x14ac:dyDescent="0.2">
      <c r="B21" s="172" t="s">
        <v>61</v>
      </c>
      <c r="C21" s="113"/>
      <c r="D21" s="113"/>
      <c r="E21" s="113"/>
      <c r="F21" s="113"/>
      <c r="G21" s="114"/>
      <c r="H21" s="114"/>
      <c r="I21" s="209"/>
    </row>
    <row r="22" spans="2:9" ht="11.1" customHeight="1" x14ac:dyDescent="0.2">
      <c r="B22" s="172" t="s">
        <v>62</v>
      </c>
      <c r="C22" s="113"/>
      <c r="D22" s="113"/>
      <c r="E22" s="113"/>
      <c r="F22" s="113"/>
      <c r="G22" s="114"/>
      <c r="H22" s="114"/>
      <c r="I22" s="209"/>
    </row>
    <row r="23" spans="2:9" ht="11.1" customHeight="1" x14ac:dyDescent="0.2">
      <c r="B23" s="172" t="s">
        <v>63</v>
      </c>
      <c r="C23" s="113"/>
      <c r="D23" s="113"/>
      <c r="E23" s="113"/>
      <c r="F23" s="113"/>
      <c r="G23" s="114"/>
      <c r="H23" s="114"/>
      <c r="I23" s="209"/>
    </row>
    <row r="24" spans="2:9" ht="11.1" customHeight="1" x14ac:dyDescent="0.2">
      <c r="B24" s="172" t="s">
        <v>64</v>
      </c>
      <c r="C24" s="113"/>
      <c r="D24" s="113"/>
      <c r="E24" s="113"/>
      <c r="F24" s="113"/>
      <c r="G24" s="114"/>
      <c r="H24" s="114"/>
      <c r="I24" s="209"/>
    </row>
    <row r="25" spans="2:9" ht="11.1" customHeight="1" x14ac:dyDescent="0.2">
      <c r="B25" s="143"/>
      <c r="C25" s="305"/>
      <c r="D25" s="305"/>
      <c r="E25" s="305"/>
      <c r="F25" s="305"/>
      <c r="G25" s="115"/>
      <c r="H25" s="115"/>
      <c r="I25" s="175"/>
    </row>
    <row r="26" spans="2:9" ht="11.1" customHeight="1" thickBot="1" x14ac:dyDescent="0.25">
      <c r="B26" s="173" t="s">
        <v>65</v>
      </c>
      <c r="C26" s="117"/>
      <c r="D26" s="117"/>
      <c r="E26" s="117"/>
      <c r="F26" s="117"/>
      <c r="G26" s="118">
        <f>SUM(G19)</f>
        <v>37</v>
      </c>
      <c r="H26" s="118">
        <f>SUM(H19)</f>
        <v>39</v>
      </c>
      <c r="I26" s="118">
        <f>SUM(I19)</f>
        <v>39</v>
      </c>
    </row>
    <row r="27" spans="2:9" ht="11.1" customHeight="1" thickTop="1" x14ac:dyDescent="0.2">
      <c r="B27" s="143"/>
      <c r="C27" s="305"/>
      <c r="D27" s="305"/>
      <c r="E27" s="305"/>
      <c r="F27" s="305"/>
      <c r="G27" s="17"/>
      <c r="H27" s="17"/>
      <c r="I27" s="246"/>
    </row>
    <row r="28" spans="2:9" ht="11.1" customHeight="1" x14ac:dyDescent="0.2">
      <c r="B28" s="143"/>
      <c r="C28" s="305"/>
      <c r="D28" s="305"/>
      <c r="E28" s="305"/>
      <c r="F28" s="305"/>
      <c r="G28" s="17"/>
      <c r="H28" s="17"/>
      <c r="I28" s="246"/>
    </row>
    <row r="29" spans="2:9" ht="11.1" customHeight="1" x14ac:dyDescent="0.2">
      <c r="B29" s="143"/>
      <c r="C29" s="305"/>
      <c r="D29" s="305"/>
      <c r="E29" s="305"/>
      <c r="F29" s="305"/>
      <c r="G29" s="17"/>
      <c r="H29" s="17"/>
      <c r="I29" s="246"/>
    </row>
    <row r="30" spans="2:9" ht="11.1" customHeight="1" x14ac:dyDescent="0.2">
      <c r="B30" s="143"/>
      <c r="C30" s="305"/>
      <c r="D30" s="305"/>
      <c r="E30" s="305"/>
      <c r="F30" s="305"/>
      <c r="G30" s="17"/>
      <c r="H30" s="17"/>
      <c r="I30" s="246"/>
    </row>
    <row r="31" spans="2:9" ht="12.75" customHeight="1" thickBot="1" x14ac:dyDescent="0.25">
      <c r="B31" s="27" t="s">
        <v>66</v>
      </c>
      <c r="C31" s="26"/>
      <c r="D31" s="26"/>
      <c r="E31" s="26"/>
      <c r="F31" s="26"/>
      <c r="G31" s="25">
        <v>4304</v>
      </c>
      <c r="H31" s="25">
        <v>4427</v>
      </c>
      <c r="I31" s="25">
        <v>4454</v>
      </c>
    </row>
    <row r="32" spans="2:9" ht="11.1" customHeight="1" thickTop="1" x14ac:dyDescent="0.2">
      <c r="B32" s="143"/>
      <c r="C32" s="305"/>
      <c r="D32" s="305"/>
      <c r="E32" s="305"/>
      <c r="F32" s="305"/>
      <c r="G32" s="119"/>
      <c r="H32" s="120"/>
      <c r="I32" s="247"/>
    </row>
    <row r="33" spans="2:9" ht="11.1" customHeight="1" thickBot="1" x14ac:dyDescent="0.25">
      <c r="B33" s="173" t="s">
        <v>67</v>
      </c>
      <c r="C33" s="117"/>
      <c r="D33" s="117"/>
      <c r="E33" s="117"/>
      <c r="F33" s="117"/>
      <c r="G33" s="432" t="s">
        <v>68</v>
      </c>
      <c r="H33" s="433"/>
      <c r="I33" s="434"/>
    </row>
    <row r="34" spans="2:9" ht="11.1" customHeight="1" thickTop="1" x14ac:dyDescent="0.2">
      <c r="B34" s="143"/>
      <c r="C34" s="305"/>
      <c r="D34" s="305"/>
      <c r="E34" s="305"/>
      <c r="F34" s="305"/>
      <c r="G34" s="121"/>
      <c r="H34" s="122"/>
      <c r="I34" s="121"/>
    </row>
    <row r="35" spans="2:9" ht="11.1" customHeight="1" x14ac:dyDescent="0.2">
      <c r="B35" s="4" t="s">
        <v>69</v>
      </c>
      <c r="C35" s="3"/>
      <c r="D35" s="3"/>
      <c r="E35" s="3"/>
      <c r="F35" s="3"/>
      <c r="G35" s="248">
        <v>2957123851</v>
      </c>
      <c r="H35" s="248">
        <v>2802786720</v>
      </c>
      <c r="I35" s="248">
        <v>3589095999</v>
      </c>
    </row>
    <row r="36" spans="2:9" ht="11.1" customHeight="1" x14ac:dyDescent="0.2">
      <c r="B36" s="172" t="s">
        <v>70</v>
      </c>
      <c r="C36" s="113"/>
      <c r="D36" s="113"/>
      <c r="E36" s="113"/>
      <c r="F36" s="113"/>
      <c r="G36" s="248"/>
      <c r="H36" s="248"/>
      <c r="I36" s="248"/>
    </row>
    <row r="37" spans="2:9" ht="11.1" customHeight="1" x14ac:dyDescent="0.2">
      <c r="B37" s="172" t="s">
        <v>71</v>
      </c>
      <c r="C37" s="113"/>
      <c r="D37" s="113"/>
      <c r="E37" s="113"/>
      <c r="F37" s="113"/>
      <c r="G37" s="249">
        <f>SUM(G35:G36)</f>
        <v>2957123851</v>
      </c>
      <c r="H37" s="249">
        <f>SUM(H35:H36)</f>
        <v>2802786720</v>
      </c>
      <c r="I37" s="249">
        <f>SUM(I35:I36)</f>
        <v>3589095999</v>
      </c>
    </row>
    <row r="38" spans="2:9" ht="11.1" customHeight="1" x14ac:dyDescent="0.2">
      <c r="B38" s="172"/>
      <c r="C38" s="113"/>
      <c r="D38" s="113"/>
      <c r="E38" s="113"/>
      <c r="F38" s="113"/>
      <c r="G38" s="124"/>
      <c r="H38" s="124"/>
      <c r="I38" s="249"/>
    </row>
    <row r="39" spans="2:9" ht="11.1" customHeight="1" x14ac:dyDescent="0.2">
      <c r="B39" s="143" t="s">
        <v>72</v>
      </c>
      <c r="C39" s="305"/>
      <c r="D39" s="305"/>
      <c r="E39" s="305"/>
      <c r="F39" s="305"/>
      <c r="G39" s="125"/>
      <c r="H39" s="125"/>
      <c r="I39" s="250"/>
    </row>
    <row r="40" spans="2:9" ht="11.1" customHeight="1" x14ac:dyDescent="0.2">
      <c r="B40" s="4" t="s">
        <v>73</v>
      </c>
      <c r="C40" s="3"/>
      <c r="D40" s="3"/>
      <c r="E40" s="3"/>
      <c r="F40" s="3"/>
      <c r="G40" s="126">
        <v>0.54459999999999997</v>
      </c>
      <c r="H40" s="126">
        <v>0.54459999999999997</v>
      </c>
      <c r="I40" s="126">
        <v>0.54459999999999997</v>
      </c>
    </row>
    <row r="41" spans="2:9" ht="11.1" customHeight="1" x14ac:dyDescent="0.2">
      <c r="B41" s="172" t="s">
        <v>74</v>
      </c>
      <c r="C41" s="113"/>
      <c r="D41" s="113"/>
      <c r="E41" s="113"/>
      <c r="F41" s="113"/>
      <c r="G41" s="123"/>
      <c r="H41" s="123"/>
      <c r="I41" s="248"/>
    </row>
    <row r="42" spans="2:9" ht="11.1" customHeight="1" x14ac:dyDescent="0.2">
      <c r="B42" s="172" t="s">
        <v>75</v>
      </c>
      <c r="C42" s="113"/>
      <c r="D42" s="113"/>
      <c r="E42" s="113"/>
      <c r="F42" s="113"/>
      <c r="G42" s="124"/>
      <c r="H42" s="124"/>
      <c r="I42" s="249"/>
    </row>
    <row r="43" spans="2:9" ht="11.1" customHeight="1" x14ac:dyDescent="0.2">
      <c r="B43" s="172" t="s">
        <v>76</v>
      </c>
      <c r="C43" s="113"/>
      <c r="D43" s="113"/>
      <c r="E43" s="113"/>
      <c r="F43" s="113"/>
      <c r="G43" s="124"/>
      <c r="H43" s="124"/>
      <c r="I43" s="249"/>
    </row>
    <row r="44" spans="2:9" ht="11.1" customHeight="1" x14ac:dyDescent="0.2">
      <c r="B44" s="172" t="s">
        <v>77</v>
      </c>
      <c r="C44" s="113"/>
      <c r="D44" s="113"/>
      <c r="E44" s="113"/>
      <c r="F44" s="113"/>
      <c r="G44" s="124"/>
      <c r="H44" s="124"/>
      <c r="I44" s="249"/>
    </row>
    <row r="45" spans="2:9" ht="11.1" customHeight="1" x14ac:dyDescent="0.2">
      <c r="B45" s="172" t="s">
        <v>78</v>
      </c>
      <c r="C45" s="113"/>
      <c r="D45" s="113"/>
      <c r="E45" s="113"/>
      <c r="F45" s="113"/>
      <c r="G45" s="124"/>
      <c r="H45" s="124"/>
      <c r="I45" s="249"/>
    </row>
    <row r="46" spans="2:9" ht="11.1" customHeight="1" x14ac:dyDescent="0.2">
      <c r="B46" s="172"/>
      <c r="C46" s="113"/>
      <c r="D46" s="113"/>
      <c r="E46" s="113"/>
      <c r="F46" s="113"/>
      <c r="G46" s="124"/>
      <c r="H46" s="124"/>
      <c r="I46" s="249"/>
    </row>
    <row r="47" spans="2:9" ht="11.1" customHeight="1" x14ac:dyDescent="0.2">
      <c r="B47" s="143"/>
      <c r="C47" s="305"/>
      <c r="D47" s="305"/>
      <c r="E47" s="305"/>
      <c r="F47" s="305"/>
      <c r="G47" s="125"/>
      <c r="H47" s="125"/>
      <c r="I47" s="250"/>
    </row>
    <row r="48" spans="2:9" ht="11.1" customHeight="1" x14ac:dyDescent="0.2">
      <c r="B48" s="143"/>
      <c r="C48" s="305"/>
      <c r="D48" s="305"/>
      <c r="E48" s="305"/>
      <c r="F48" s="305"/>
      <c r="G48" s="127"/>
      <c r="H48" s="127"/>
      <c r="I48" s="147"/>
    </row>
    <row r="49" spans="2:9" ht="11.1" customHeight="1" thickBot="1" x14ac:dyDescent="0.25">
      <c r="B49" s="173" t="s">
        <v>79</v>
      </c>
      <c r="C49" s="117"/>
      <c r="D49" s="117"/>
      <c r="E49" s="117"/>
      <c r="F49" s="117"/>
      <c r="G49" s="128">
        <f>SUM(G40:G48)</f>
        <v>0.54459999999999997</v>
      </c>
      <c r="H49" s="128">
        <f>SUM(H40:H48)</f>
        <v>0.54459999999999997</v>
      </c>
      <c r="I49" s="251">
        <f>SUM(I40:I48)</f>
        <v>0.54459999999999997</v>
      </c>
    </row>
    <row r="50" spans="2:9" ht="11.1" customHeight="1" thickTop="1" x14ac:dyDescent="0.2">
      <c r="B50" s="305"/>
      <c r="C50" s="305"/>
      <c r="D50" s="305"/>
      <c r="E50" s="305"/>
      <c r="F50" s="305"/>
      <c r="G50" s="17"/>
      <c r="H50" s="17"/>
      <c r="I50" s="17"/>
    </row>
    <row r="51" spans="2:9" ht="11.1" customHeight="1" x14ac:dyDescent="0.2">
      <c r="B51" s="306" t="s">
        <v>80</v>
      </c>
      <c r="C51" s="305"/>
      <c r="D51" s="305"/>
      <c r="E51" s="305"/>
      <c r="F51" s="305"/>
      <c r="G51" s="17"/>
      <c r="H51" s="17"/>
      <c r="I51" s="17"/>
    </row>
    <row r="52" spans="2:9" ht="11.1" customHeight="1" x14ac:dyDescent="0.2">
      <c r="B52" s="306" t="s">
        <v>81</v>
      </c>
      <c r="C52" s="305"/>
      <c r="D52" s="305"/>
      <c r="E52" s="305"/>
      <c r="F52" s="305"/>
      <c r="G52" s="17"/>
      <c r="H52" s="17"/>
      <c r="I52" s="17"/>
    </row>
    <row r="53" spans="2:9" ht="11.1" customHeight="1" x14ac:dyDescent="0.2">
      <c r="B53" s="305"/>
      <c r="C53" s="305"/>
      <c r="D53" s="305"/>
      <c r="E53" s="305"/>
      <c r="F53" s="305"/>
      <c r="G53" s="17"/>
      <c r="H53" s="17"/>
      <c r="I53" s="17"/>
    </row>
    <row r="54" spans="2:9" ht="11.1" customHeight="1" x14ac:dyDescent="0.2">
      <c r="B54" s="305"/>
      <c r="C54" s="305"/>
      <c r="D54" s="305"/>
      <c r="E54" s="3"/>
      <c r="F54" s="3"/>
      <c r="G54" s="21" t="s">
        <v>82</v>
      </c>
      <c r="H54" s="21"/>
      <c r="I54" s="17"/>
    </row>
    <row r="55" spans="2:9" ht="11.1" customHeight="1" x14ac:dyDescent="0.2">
      <c r="B55" s="305"/>
      <c r="C55" s="305"/>
      <c r="D55" s="305"/>
      <c r="E55" s="305"/>
      <c r="F55" s="305"/>
      <c r="G55" s="17" t="s">
        <v>83</v>
      </c>
      <c r="H55" s="17"/>
      <c r="I55" s="17"/>
    </row>
    <row r="56" spans="2:9" ht="11.1" customHeight="1" x14ac:dyDescent="0.2">
      <c r="B56" s="305"/>
      <c r="C56" s="305"/>
      <c r="D56" s="305"/>
      <c r="E56" s="305"/>
      <c r="F56" s="305"/>
      <c r="G56" s="17"/>
      <c r="H56" s="17"/>
      <c r="I56" s="17"/>
    </row>
    <row r="57" spans="2:9" ht="11.1" customHeight="1" x14ac:dyDescent="0.2">
      <c r="B57" s="305"/>
      <c r="C57" s="305"/>
      <c r="D57" s="305"/>
      <c r="E57" s="305"/>
      <c r="F57" s="305" t="s">
        <v>84</v>
      </c>
      <c r="G57" s="17"/>
      <c r="H57" s="17"/>
      <c r="I57" s="17"/>
    </row>
    <row r="58" spans="2:9" ht="11.1" customHeight="1" x14ac:dyDescent="0.2">
      <c r="B58" s="305"/>
      <c r="C58" s="305"/>
      <c r="D58" s="305"/>
      <c r="E58" s="305"/>
      <c r="F58" s="305"/>
      <c r="G58" s="17"/>
      <c r="H58" s="17"/>
      <c r="I58" s="17"/>
    </row>
    <row r="59" spans="2:9" ht="11.1" customHeight="1" x14ac:dyDescent="0.2">
      <c r="B59" s="305"/>
      <c r="C59" s="305"/>
      <c r="D59" s="305"/>
      <c r="E59" s="305"/>
      <c r="F59" s="305"/>
      <c r="G59" s="17"/>
      <c r="H59" s="17"/>
      <c r="I59" s="17"/>
    </row>
    <row r="60" spans="2:9" ht="11.1" customHeight="1" x14ac:dyDescent="0.2">
      <c r="B60" s="305"/>
      <c r="C60" s="305"/>
      <c r="D60" s="305"/>
      <c r="E60" s="305"/>
      <c r="F60" s="305"/>
      <c r="G60" s="17"/>
      <c r="H60" s="17"/>
      <c r="I60" s="17"/>
    </row>
    <row r="61" spans="2:9" ht="11.1" customHeight="1" x14ac:dyDescent="0.2">
      <c r="B61" s="305"/>
      <c r="C61" s="305"/>
      <c r="D61" s="305"/>
      <c r="E61" s="305"/>
      <c r="F61" s="305"/>
      <c r="G61" s="17"/>
      <c r="H61" s="17"/>
      <c r="I61" s="17"/>
    </row>
    <row r="62" spans="2:9" ht="11.1" customHeight="1" x14ac:dyDescent="0.2">
      <c r="B62" s="305"/>
      <c r="C62" s="305"/>
      <c r="D62" s="305"/>
      <c r="E62" s="305"/>
      <c r="F62" s="305"/>
      <c r="G62" s="17"/>
      <c r="H62" s="17"/>
      <c r="I62" s="17" t="s">
        <v>85</v>
      </c>
    </row>
    <row r="63" spans="2:9" ht="11.1" customHeight="1" x14ac:dyDescent="0.2">
      <c r="B63" s="305"/>
      <c r="C63" s="305"/>
      <c r="D63" s="305"/>
      <c r="E63" s="305"/>
      <c r="F63" s="305"/>
      <c r="G63" s="17"/>
      <c r="H63" s="17"/>
      <c r="I63" s="16" t="s">
        <v>86</v>
      </c>
    </row>
    <row r="64" spans="2:9" ht="11.1" customHeight="1" x14ac:dyDescent="0.2">
      <c r="B64" s="305"/>
      <c r="C64" s="305"/>
      <c r="D64" s="305"/>
      <c r="E64" s="305"/>
      <c r="F64" s="305"/>
      <c r="G64" s="17"/>
      <c r="H64" s="17"/>
      <c r="I64" s="17"/>
    </row>
    <row r="65" spans="2:9" ht="11.1" customHeight="1" x14ac:dyDescent="0.2">
      <c r="B65" s="305"/>
      <c r="C65" s="305"/>
      <c r="D65" s="305"/>
      <c r="E65" s="305"/>
      <c r="F65" s="305"/>
      <c r="G65" s="17"/>
      <c r="H65" s="17"/>
    </row>
    <row r="66" spans="2:9" ht="11.1" customHeight="1" x14ac:dyDescent="0.25">
      <c r="G66" s="2"/>
      <c r="H66" s="2"/>
    </row>
    <row r="67" spans="2:9" ht="11.1" customHeight="1" x14ac:dyDescent="0.25">
      <c r="G67" s="2"/>
      <c r="H67" s="2"/>
      <c r="I67" s="307"/>
    </row>
  </sheetData>
  <mergeCells count="1">
    <mergeCell ref="G33:I33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E888-2A66-49FE-91E9-FD19EE173E35}">
  <sheetPr>
    <tabColor rgb="FF92D050"/>
  </sheetPr>
  <dimension ref="B1:N54"/>
  <sheetViews>
    <sheetView workbookViewId="0">
      <selection activeCell="E16" sqref="E16"/>
    </sheetView>
  </sheetViews>
  <sheetFormatPr defaultColWidth="8" defaultRowHeight="11.25" x14ac:dyDescent="0.2"/>
  <cols>
    <col min="1" max="1" width="3.7109375" style="303" customWidth="1"/>
    <col min="2" max="3" width="8" style="303" customWidth="1"/>
    <col min="4" max="4" width="9.42578125" style="303" customWidth="1"/>
    <col min="5" max="5" width="9.7109375" style="303" customWidth="1"/>
    <col min="6" max="7" width="16" style="303" customWidth="1"/>
    <col min="8" max="8" width="9.7109375" style="303" customWidth="1"/>
    <col min="9" max="11" width="16" style="303" customWidth="1"/>
    <col min="12" max="12" width="8" style="303" customWidth="1"/>
    <col min="13" max="16384" width="8" style="303"/>
  </cols>
  <sheetData>
    <row r="1" spans="2:14" ht="12" customHeight="1" x14ac:dyDescent="0.2">
      <c r="F1" s="309" t="s">
        <v>87</v>
      </c>
      <c r="H1" s="310"/>
      <c r="I1" s="310"/>
      <c r="J1" s="310"/>
      <c r="K1" s="24" t="s">
        <v>612</v>
      </c>
    </row>
    <row r="3" spans="2:14" ht="11.1" customHeight="1" x14ac:dyDescent="0.2">
      <c r="B3" s="135"/>
      <c r="C3" s="136"/>
      <c r="D3" s="136"/>
      <c r="E3" s="9" t="s">
        <v>88</v>
      </c>
      <c r="F3" s="9" t="s">
        <v>89</v>
      </c>
      <c r="G3" s="9" t="s">
        <v>90</v>
      </c>
      <c r="H3" s="9" t="s">
        <v>91</v>
      </c>
      <c r="I3" s="9" t="s">
        <v>92</v>
      </c>
      <c r="J3" s="9" t="s">
        <v>93</v>
      </c>
      <c r="K3" s="108" t="s">
        <v>94</v>
      </c>
    </row>
    <row r="4" spans="2:14" s="317" customFormat="1" ht="9" customHeight="1" x14ac:dyDescent="0.2">
      <c r="B4" s="137"/>
      <c r="E4" s="7"/>
      <c r="F4" s="7"/>
      <c r="G4" s="7"/>
      <c r="H4" s="7"/>
      <c r="I4" s="7" t="s">
        <v>65</v>
      </c>
      <c r="J4" s="110"/>
      <c r="K4" s="138"/>
    </row>
    <row r="5" spans="2:14" s="317" customFormat="1" ht="9" customHeight="1" x14ac:dyDescent="0.2">
      <c r="B5" s="137"/>
      <c r="E5" s="7"/>
      <c r="F5" s="7"/>
      <c r="G5" s="7" t="s">
        <v>95</v>
      </c>
      <c r="H5" s="7"/>
      <c r="I5" s="7" t="s">
        <v>96</v>
      </c>
      <c r="J5" s="7" t="s">
        <v>97</v>
      </c>
      <c r="K5" s="110"/>
      <c r="N5" s="16"/>
    </row>
    <row r="6" spans="2:14" s="317" customFormat="1" ht="9" customHeight="1" x14ac:dyDescent="0.2">
      <c r="B6" s="137"/>
      <c r="E6" s="7"/>
      <c r="F6" s="7"/>
      <c r="G6" s="7" t="s">
        <v>96</v>
      </c>
      <c r="H6" s="7"/>
      <c r="I6" s="110" t="s">
        <v>98</v>
      </c>
      <c r="J6" s="7" t="s">
        <v>99</v>
      </c>
      <c r="K6" s="110" t="s">
        <v>96</v>
      </c>
      <c r="N6" s="16"/>
    </row>
    <row r="7" spans="2:14" s="317" customFormat="1" ht="9" customHeight="1" x14ac:dyDescent="0.2">
      <c r="B7" s="137"/>
      <c r="E7" s="7" t="s">
        <v>95</v>
      </c>
      <c r="F7" s="110" t="s">
        <v>100</v>
      </c>
      <c r="G7" s="7" t="s">
        <v>98</v>
      </c>
      <c r="H7" s="110" t="s">
        <v>72</v>
      </c>
      <c r="I7" s="16" t="s">
        <v>101</v>
      </c>
      <c r="J7" s="110" t="s">
        <v>102</v>
      </c>
      <c r="K7" s="110" t="s">
        <v>98</v>
      </c>
      <c r="N7" s="16"/>
    </row>
    <row r="8" spans="2:14" s="317" customFormat="1" ht="9" customHeight="1" x14ac:dyDescent="0.2">
      <c r="B8" s="139"/>
      <c r="C8" s="106"/>
      <c r="D8" s="106"/>
      <c r="E8" s="15" t="s">
        <v>72</v>
      </c>
      <c r="F8" s="15" t="s">
        <v>103</v>
      </c>
      <c r="G8" s="15" t="s">
        <v>104</v>
      </c>
      <c r="H8" s="15" t="s">
        <v>105</v>
      </c>
      <c r="I8" s="15" t="s">
        <v>106</v>
      </c>
      <c r="J8" s="15" t="s">
        <v>107</v>
      </c>
      <c r="K8" s="110" t="s">
        <v>108</v>
      </c>
      <c r="N8" s="16"/>
    </row>
    <row r="9" spans="2:14" ht="11.1" customHeight="1" x14ac:dyDescent="0.2">
      <c r="B9" s="140" t="s">
        <v>109</v>
      </c>
      <c r="C9" s="141"/>
      <c r="D9" s="141"/>
      <c r="E9" s="140"/>
      <c r="F9" s="140"/>
      <c r="G9" s="140"/>
      <c r="H9" s="140"/>
      <c r="I9" s="140"/>
      <c r="J9" s="140"/>
      <c r="K9" s="142"/>
    </row>
    <row r="10" spans="2:14" ht="11.1" customHeight="1" x14ac:dyDescent="0.2">
      <c r="B10" s="143" t="s">
        <v>110</v>
      </c>
      <c r="C10" s="305"/>
      <c r="D10" s="305"/>
      <c r="E10" s="143">
        <v>0.60070000000000001</v>
      </c>
      <c r="F10" s="248">
        <v>3589095999</v>
      </c>
      <c r="G10" s="144">
        <f>(E10*F10)/100</f>
        <v>21559699.665992998</v>
      </c>
      <c r="H10" s="143">
        <v>0.54459999999999997</v>
      </c>
      <c r="I10" s="70">
        <f>(F10*4)/100</f>
        <v>143563839.96000001</v>
      </c>
      <c r="J10" s="146">
        <f>I10-K10</f>
        <v>126245789.96000001</v>
      </c>
      <c r="K10" s="147">
        <f>K41</f>
        <v>17318050</v>
      </c>
    </row>
    <row r="11" spans="2:14" ht="11.1" customHeight="1" x14ac:dyDescent="0.2">
      <c r="B11" s="4" t="s">
        <v>111</v>
      </c>
      <c r="C11" s="3"/>
      <c r="D11" s="3"/>
      <c r="E11" s="4"/>
      <c r="F11" s="145"/>
      <c r="G11" s="71"/>
      <c r="H11" s="4"/>
      <c r="I11" s="4"/>
      <c r="J11" s="4"/>
      <c r="K11" s="148"/>
    </row>
    <row r="12" spans="2:14" ht="13.5" customHeight="1" x14ac:dyDescent="0.2">
      <c r="B12" s="140" t="s">
        <v>112</v>
      </c>
      <c r="C12" s="141"/>
      <c r="D12" s="141"/>
      <c r="E12" s="140"/>
      <c r="F12" s="149"/>
      <c r="G12" s="144">
        <f>(E12*F12)/100</f>
        <v>0</v>
      </c>
      <c r="H12" s="140"/>
      <c r="I12" s="140"/>
      <c r="J12" s="140"/>
      <c r="K12" s="142"/>
    </row>
    <row r="13" spans="2:14" ht="11.1" customHeight="1" x14ac:dyDescent="0.2">
      <c r="B13" s="143" t="s">
        <v>113</v>
      </c>
      <c r="C13" s="305"/>
      <c r="D13" s="305"/>
      <c r="E13" s="143">
        <v>0.60070000000000001</v>
      </c>
      <c r="F13" s="144"/>
      <c r="G13" s="70">
        <f>(E13*F13)/100</f>
        <v>0</v>
      </c>
      <c r="H13" s="143">
        <v>0.54459999999999997</v>
      </c>
      <c r="I13" s="146" t="s">
        <v>114</v>
      </c>
      <c r="J13" s="143"/>
      <c r="K13" s="150"/>
    </row>
    <row r="14" spans="2:14" ht="11.1" customHeight="1" x14ac:dyDescent="0.2">
      <c r="B14" s="4" t="s">
        <v>115</v>
      </c>
      <c r="C14" s="3"/>
      <c r="D14" s="3"/>
      <c r="E14" s="4"/>
      <c r="F14" s="145"/>
      <c r="G14" s="145"/>
      <c r="H14" s="4"/>
      <c r="I14" s="4"/>
      <c r="J14" s="4"/>
      <c r="K14" s="151"/>
    </row>
    <row r="15" spans="2:14" ht="9.75" customHeight="1" x14ac:dyDescent="0.2">
      <c r="B15" s="140" t="s">
        <v>116</v>
      </c>
      <c r="C15" s="141"/>
      <c r="D15" s="141"/>
      <c r="E15" s="140"/>
      <c r="F15" s="149"/>
      <c r="G15" s="149"/>
      <c r="H15" s="140"/>
      <c r="I15" s="140"/>
      <c r="J15" s="140"/>
      <c r="K15" s="142"/>
    </row>
    <row r="16" spans="2:14" customFormat="1" ht="9.75" customHeight="1" x14ac:dyDescent="0.25">
      <c r="B16" s="143" t="s">
        <v>117</v>
      </c>
      <c r="C16" s="305"/>
      <c r="D16" s="305"/>
      <c r="E16" s="143"/>
      <c r="F16" s="144"/>
      <c r="G16" s="144">
        <f>(E16*F16)/100</f>
        <v>0</v>
      </c>
      <c r="H16" s="143"/>
      <c r="I16" s="143"/>
      <c r="J16" s="143"/>
      <c r="K16" s="150"/>
    </row>
    <row r="17" spans="2:11" ht="9.75" customHeight="1" x14ac:dyDescent="0.2">
      <c r="B17" s="4"/>
      <c r="C17" s="3"/>
      <c r="D17" s="3"/>
      <c r="E17" s="4"/>
      <c r="F17" s="145"/>
      <c r="G17" s="71"/>
      <c r="H17" s="4"/>
      <c r="I17" s="4"/>
      <c r="J17" s="4"/>
      <c r="K17" s="151"/>
    </row>
    <row r="18" spans="2:11" ht="9.75" customHeight="1" x14ac:dyDescent="0.2">
      <c r="B18" s="140" t="s">
        <v>118</v>
      </c>
      <c r="C18" s="141"/>
      <c r="D18" s="141"/>
      <c r="E18" s="140"/>
      <c r="F18" s="149"/>
      <c r="G18" s="149"/>
      <c r="H18" s="140"/>
      <c r="I18" s="140"/>
      <c r="J18" s="140"/>
      <c r="K18" s="142"/>
    </row>
    <row r="19" spans="2:11" ht="9.75" customHeight="1" x14ac:dyDescent="0.2">
      <c r="B19" s="143" t="s">
        <v>119</v>
      </c>
      <c r="C19" s="305"/>
      <c r="D19" s="305"/>
      <c r="E19" s="143"/>
      <c r="F19" s="144"/>
      <c r="G19" s="144">
        <f>(E19*F19)/100</f>
        <v>0</v>
      </c>
      <c r="H19" s="143"/>
      <c r="I19" s="143"/>
      <c r="J19" s="143"/>
      <c r="K19" s="150"/>
    </row>
    <row r="20" spans="2:11" ht="9.75" customHeight="1" x14ac:dyDescent="0.2">
      <c r="B20" s="4"/>
      <c r="C20" s="21" t="s">
        <v>120</v>
      </c>
      <c r="D20" s="3"/>
      <c r="E20" s="4"/>
      <c r="F20" s="145"/>
      <c r="G20" s="71"/>
      <c r="H20" s="4"/>
      <c r="I20" s="4"/>
      <c r="J20" s="4"/>
      <c r="K20" s="151"/>
    </row>
    <row r="21" spans="2:11" ht="9.75" customHeight="1" x14ac:dyDescent="0.2">
      <c r="B21" s="140" t="s">
        <v>121</v>
      </c>
      <c r="C21" s="141"/>
      <c r="D21" s="141"/>
      <c r="E21" s="140"/>
      <c r="F21" s="149"/>
      <c r="G21" s="144">
        <f>(E21*F21)/100</f>
        <v>0</v>
      </c>
      <c r="H21" s="140"/>
      <c r="I21" s="140"/>
      <c r="J21" s="140"/>
      <c r="K21" s="142"/>
    </row>
    <row r="22" spans="2:11" ht="9.75" customHeight="1" x14ac:dyDescent="0.2">
      <c r="B22" s="4"/>
      <c r="C22" s="21" t="s">
        <v>122</v>
      </c>
      <c r="D22" s="3"/>
      <c r="E22" s="4"/>
      <c r="F22" s="145"/>
      <c r="G22" s="71"/>
      <c r="H22" s="4"/>
      <c r="I22" s="4"/>
      <c r="J22" s="4"/>
      <c r="K22" s="151"/>
    </row>
    <row r="23" spans="2:11" ht="9.75" customHeight="1" x14ac:dyDescent="0.2">
      <c r="B23" s="140" t="s">
        <v>123</v>
      </c>
      <c r="C23" s="141"/>
      <c r="D23" s="141"/>
      <c r="E23" s="140"/>
      <c r="F23" s="149"/>
      <c r="G23" s="144">
        <f>(E23*F23)/100</f>
        <v>0</v>
      </c>
      <c r="H23" s="140"/>
      <c r="I23" s="140"/>
      <c r="J23" s="140"/>
      <c r="K23" s="142"/>
    </row>
    <row r="24" spans="2:11" ht="9.75" customHeight="1" x14ac:dyDescent="0.2">
      <c r="B24" s="4"/>
      <c r="C24" s="21" t="s">
        <v>124</v>
      </c>
      <c r="D24" s="3"/>
      <c r="E24" s="4"/>
      <c r="F24" s="145"/>
      <c r="G24" s="71"/>
      <c r="H24" s="4"/>
      <c r="I24" s="4"/>
      <c r="J24" s="4"/>
      <c r="K24" s="151"/>
    </row>
    <row r="25" spans="2:11" ht="9.75" customHeight="1" x14ac:dyDescent="0.2">
      <c r="B25" s="140" t="s">
        <v>125</v>
      </c>
      <c r="C25" s="141"/>
      <c r="D25" s="141"/>
      <c r="E25" s="140"/>
      <c r="F25" s="149"/>
      <c r="G25" s="144">
        <f>(E25*F25)/100</f>
        <v>0</v>
      </c>
      <c r="H25" s="140"/>
      <c r="I25" s="140"/>
      <c r="J25" s="140"/>
      <c r="K25" s="142"/>
    </row>
    <row r="26" spans="2:11" ht="9.75" customHeight="1" x14ac:dyDescent="0.2">
      <c r="B26" s="4"/>
      <c r="C26" s="21" t="s">
        <v>126</v>
      </c>
      <c r="D26" s="3"/>
      <c r="E26" s="4"/>
      <c r="F26" s="145"/>
      <c r="G26" s="71"/>
      <c r="H26" s="4"/>
      <c r="I26" s="4"/>
      <c r="J26" s="4"/>
      <c r="K26" s="151"/>
    </row>
    <row r="27" spans="2:11" ht="9.75" customHeight="1" x14ac:dyDescent="0.2">
      <c r="B27" s="140" t="s">
        <v>127</v>
      </c>
      <c r="C27" s="141"/>
      <c r="D27" s="141"/>
      <c r="E27" s="140"/>
      <c r="F27" s="149"/>
      <c r="G27" s="144">
        <f>(E27*F27)/100</f>
        <v>0</v>
      </c>
      <c r="H27" s="140"/>
      <c r="I27" s="140"/>
      <c r="J27" s="140"/>
      <c r="K27" s="142"/>
    </row>
    <row r="28" spans="2:11" ht="9.75" customHeight="1" x14ac:dyDescent="0.2">
      <c r="B28" s="4"/>
      <c r="C28" s="3"/>
      <c r="D28" s="3"/>
      <c r="E28" s="4"/>
      <c r="F28" s="145"/>
      <c r="G28" s="71"/>
      <c r="H28" s="4"/>
      <c r="I28" s="4"/>
      <c r="J28" s="4"/>
      <c r="K28" s="151"/>
    </row>
    <row r="29" spans="2:11" ht="9.75" customHeight="1" x14ac:dyDescent="0.2">
      <c r="B29" s="140" t="s">
        <v>128</v>
      </c>
      <c r="C29" s="141"/>
      <c r="D29" s="141"/>
      <c r="E29" s="140"/>
      <c r="F29" s="149"/>
      <c r="G29" s="144">
        <f>(E29*F29)/100</f>
        <v>0</v>
      </c>
      <c r="H29" s="140"/>
      <c r="I29" s="140"/>
      <c r="J29" s="140"/>
      <c r="K29" s="142"/>
    </row>
    <row r="30" spans="2:11" ht="9.75" customHeight="1" x14ac:dyDescent="0.2">
      <c r="B30" s="4"/>
      <c r="C30" s="21" t="s">
        <v>129</v>
      </c>
      <c r="D30" s="3"/>
      <c r="E30" s="4"/>
      <c r="F30" s="145"/>
      <c r="G30" s="71"/>
      <c r="H30" s="4"/>
      <c r="I30" s="4"/>
      <c r="J30" s="4"/>
      <c r="K30" s="151"/>
    </row>
    <row r="31" spans="2:11" ht="9.75" customHeight="1" x14ac:dyDescent="0.2">
      <c r="B31" s="140" t="s">
        <v>130</v>
      </c>
      <c r="C31" s="141"/>
      <c r="D31" s="141"/>
      <c r="E31" s="140"/>
      <c r="F31" s="149"/>
      <c r="G31" s="144">
        <f>(E31*F31)/100</f>
        <v>0</v>
      </c>
      <c r="H31" s="140"/>
      <c r="I31" s="140"/>
      <c r="J31" s="140"/>
      <c r="K31" s="142"/>
    </row>
    <row r="32" spans="2:11" ht="9.75" customHeight="1" x14ac:dyDescent="0.2">
      <c r="B32" s="4"/>
      <c r="C32" s="3"/>
      <c r="D32" s="3"/>
      <c r="E32" s="4"/>
      <c r="F32" s="145"/>
      <c r="G32" s="71"/>
      <c r="H32" s="4"/>
      <c r="I32" s="4"/>
      <c r="J32" s="4"/>
      <c r="K32" s="152"/>
    </row>
    <row r="33" spans="2:11" ht="9.75" customHeight="1" x14ac:dyDescent="0.2">
      <c r="B33" s="140" t="s">
        <v>131</v>
      </c>
      <c r="C33" s="141"/>
      <c r="D33" s="141"/>
      <c r="E33" s="140"/>
      <c r="F33" s="149"/>
      <c r="G33" s="144">
        <f>(E33*F33)/100</f>
        <v>0</v>
      </c>
      <c r="H33" s="140"/>
      <c r="I33" s="140"/>
      <c r="J33" s="140"/>
      <c r="K33" s="153"/>
    </row>
    <row r="34" spans="2:11" ht="9.75" customHeight="1" x14ac:dyDescent="0.2">
      <c r="B34" s="4"/>
      <c r="C34" s="3"/>
      <c r="D34" s="3"/>
      <c r="E34" s="4"/>
      <c r="F34" s="145"/>
      <c r="G34" s="71"/>
      <c r="H34" s="4"/>
      <c r="I34" s="4"/>
      <c r="J34" s="4"/>
      <c r="K34" s="152"/>
    </row>
    <row r="35" spans="2:11" ht="9.75" customHeight="1" x14ac:dyDescent="0.2">
      <c r="B35" s="140" t="s">
        <v>132</v>
      </c>
      <c r="C35" s="141"/>
      <c r="D35" s="141"/>
      <c r="E35" s="140"/>
      <c r="F35" s="149"/>
      <c r="G35" s="144">
        <f>(E35*F35)/100</f>
        <v>0</v>
      </c>
      <c r="H35" s="140"/>
      <c r="I35" s="140"/>
      <c r="J35" s="140"/>
      <c r="K35" s="153"/>
    </row>
    <row r="36" spans="2:11" ht="9.75" customHeight="1" x14ac:dyDescent="0.2">
      <c r="B36" s="4" t="s">
        <v>133</v>
      </c>
      <c r="C36" s="3"/>
      <c r="D36" s="3"/>
      <c r="E36" s="4"/>
      <c r="F36" s="145"/>
      <c r="G36" s="71"/>
      <c r="H36" s="4"/>
      <c r="I36" s="4"/>
      <c r="J36" s="4"/>
      <c r="K36" s="152"/>
    </row>
    <row r="37" spans="2:11" ht="14.45" customHeight="1" x14ac:dyDescent="0.2">
      <c r="B37" s="140" t="s">
        <v>134</v>
      </c>
      <c r="C37" s="141"/>
      <c r="D37" s="141"/>
      <c r="E37" s="129">
        <f>E10+E16+E35</f>
        <v>0.60070000000000001</v>
      </c>
      <c r="F37" s="130">
        <f>F10+F16+F35+F13</f>
        <v>3589095999</v>
      </c>
      <c r="G37" s="130">
        <f>G10+G16+G35</f>
        <v>21559699.665992998</v>
      </c>
      <c r="H37" s="129">
        <f>H10+H16+H35</f>
        <v>0.54459999999999997</v>
      </c>
      <c r="I37" s="130">
        <f>I10+I16+I35</f>
        <v>143563839.96000001</v>
      </c>
      <c r="J37" s="130">
        <f>J10+J16+J35</f>
        <v>126245789.96000001</v>
      </c>
      <c r="K37" s="383">
        <f>K10+K16+K35</f>
        <v>17318050</v>
      </c>
    </row>
    <row r="38" spans="2:11" ht="11.1" customHeight="1" x14ac:dyDescent="0.2">
      <c r="B38" s="4"/>
      <c r="C38" s="3"/>
      <c r="D38" s="3"/>
      <c r="E38" s="132"/>
      <c r="F38" s="133"/>
      <c r="G38" s="133"/>
      <c r="H38" s="132"/>
      <c r="I38" s="133"/>
      <c r="J38" s="133"/>
      <c r="K38" s="134"/>
    </row>
    <row r="39" spans="2:11" ht="14.45" customHeight="1" x14ac:dyDescent="0.2">
      <c r="B39" s="140" t="s">
        <v>135</v>
      </c>
      <c r="C39" s="141"/>
      <c r="D39" s="141"/>
      <c r="E39" s="140"/>
      <c r="F39" s="154"/>
      <c r="G39" s="154"/>
      <c r="H39" s="140"/>
      <c r="I39" s="154"/>
      <c r="J39" s="154"/>
      <c r="K39" s="153"/>
    </row>
    <row r="40" spans="2:11" ht="11.1" customHeight="1" x14ac:dyDescent="0.2">
      <c r="B40" s="4"/>
      <c r="C40" s="3"/>
      <c r="D40" s="3"/>
      <c r="E40" s="4"/>
      <c r="F40" s="155"/>
      <c r="G40" s="155"/>
      <c r="H40" s="4"/>
      <c r="I40" s="155"/>
      <c r="J40" s="155"/>
      <c r="K40" s="152"/>
    </row>
    <row r="41" spans="2:11" ht="14.45" customHeight="1" x14ac:dyDescent="0.2">
      <c r="B41" s="140" t="s">
        <v>136</v>
      </c>
      <c r="C41" s="141"/>
      <c r="D41" s="141"/>
      <c r="E41" s="129">
        <f t="shared" ref="E41:J41" si="0">E39+E37</f>
        <v>0.60070000000000001</v>
      </c>
      <c r="F41" s="130">
        <f t="shared" si="0"/>
        <v>3589095999</v>
      </c>
      <c r="G41" s="130">
        <f t="shared" si="0"/>
        <v>21559699.665992998</v>
      </c>
      <c r="H41" s="129">
        <f t="shared" si="0"/>
        <v>0.54459999999999997</v>
      </c>
      <c r="I41" s="130">
        <f t="shared" si="0"/>
        <v>143563839.96000001</v>
      </c>
      <c r="J41" s="130">
        <f t="shared" si="0"/>
        <v>126245789.96000001</v>
      </c>
      <c r="K41" s="131">
        <v>17318050</v>
      </c>
    </row>
    <row r="42" spans="2:11" ht="11.1" customHeight="1" x14ac:dyDescent="0.2">
      <c r="B42" s="4"/>
      <c r="C42" s="3"/>
      <c r="D42" s="3"/>
      <c r="E42" s="132"/>
      <c r="F42" s="132"/>
      <c r="G42" s="132"/>
      <c r="H42" s="132"/>
      <c r="I42" s="132"/>
      <c r="J42" s="133"/>
      <c r="K42" s="134"/>
    </row>
    <row r="43" spans="2:11" ht="11.1" customHeight="1" x14ac:dyDescent="0.2">
      <c r="B43" s="305"/>
      <c r="C43" s="305"/>
      <c r="D43" s="305"/>
      <c r="E43" s="305"/>
      <c r="F43" s="305"/>
      <c r="G43" s="305"/>
      <c r="H43" s="305"/>
      <c r="I43" s="305"/>
      <c r="J43" s="305"/>
      <c r="K43" s="312"/>
    </row>
    <row r="44" spans="2:11" ht="11.1" customHeight="1" x14ac:dyDescent="0.2">
      <c r="B44" s="305"/>
      <c r="C44" s="305"/>
      <c r="D44" s="305"/>
      <c r="E44" s="305"/>
      <c r="F44" s="305"/>
      <c r="G44" s="106"/>
      <c r="H44" s="21" t="s">
        <v>82</v>
      </c>
      <c r="I44" s="106"/>
      <c r="K44" s="305"/>
    </row>
    <row r="45" spans="2:11" ht="11.1" customHeight="1" x14ac:dyDescent="0.2">
      <c r="B45" s="305"/>
      <c r="C45" s="305"/>
      <c r="D45" s="305"/>
      <c r="E45" s="305"/>
      <c r="H45" s="305"/>
      <c r="K45" s="305"/>
    </row>
    <row r="46" spans="2:11" ht="11.1" customHeight="1" x14ac:dyDescent="0.2">
      <c r="B46" s="305"/>
      <c r="C46" s="305"/>
      <c r="D46" s="305"/>
      <c r="E46" s="305"/>
      <c r="H46" s="17" t="s">
        <v>137</v>
      </c>
      <c r="K46" s="305"/>
    </row>
    <row r="47" spans="2:11" ht="11.1" customHeight="1" x14ac:dyDescent="0.2">
      <c r="B47" s="305"/>
      <c r="C47" s="305"/>
      <c r="D47" s="313"/>
      <c r="E47" s="305"/>
      <c r="H47" s="17" t="s">
        <v>138</v>
      </c>
      <c r="K47" s="305"/>
    </row>
    <row r="48" spans="2:11" ht="15" customHeight="1" x14ac:dyDescent="0.2">
      <c r="B48" s="305"/>
      <c r="C48" s="305"/>
      <c r="D48" s="305"/>
      <c r="E48" s="305"/>
      <c r="H48" s="17"/>
      <c r="I48" s="305"/>
      <c r="J48" s="305"/>
      <c r="K48" s="305"/>
    </row>
    <row r="49" spans="2:11" ht="12.75" customHeight="1" x14ac:dyDescent="0.2">
      <c r="B49" s="314" t="s">
        <v>139</v>
      </c>
      <c r="C49" s="305"/>
      <c r="D49" s="305"/>
      <c r="E49" s="305"/>
      <c r="F49" s="305"/>
      <c r="G49" s="305"/>
      <c r="H49" s="305"/>
      <c r="I49" s="305"/>
      <c r="J49" s="305"/>
      <c r="K49" s="305"/>
    </row>
    <row r="50" spans="2:11" ht="15" customHeight="1" x14ac:dyDescent="0.2">
      <c r="B50" s="314" t="s">
        <v>140</v>
      </c>
      <c r="C50" s="305"/>
      <c r="D50" s="305"/>
      <c r="E50" s="305"/>
      <c r="F50" s="305"/>
      <c r="G50" s="305"/>
      <c r="H50" s="305"/>
      <c r="I50" s="305"/>
      <c r="J50" s="305"/>
      <c r="K50" s="305"/>
    </row>
    <row r="51" spans="2:11" ht="15" customHeight="1" x14ac:dyDescent="0.2">
      <c r="B51" s="314" t="s">
        <v>141</v>
      </c>
      <c r="C51" s="305"/>
      <c r="D51" s="305"/>
      <c r="E51" s="305"/>
      <c r="F51" s="305"/>
      <c r="G51" s="305"/>
      <c r="H51" s="305"/>
      <c r="I51" s="305"/>
      <c r="J51" s="305"/>
      <c r="K51" s="305"/>
    </row>
    <row r="52" spans="2:11" ht="11.1" customHeight="1" x14ac:dyDescent="0.2">
      <c r="B52" s="305"/>
      <c r="C52" s="305"/>
      <c r="D52" s="305"/>
      <c r="E52" s="305"/>
      <c r="F52" s="305"/>
      <c r="G52" s="305"/>
      <c r="H52" s="305"/>
      <c r="I52" s="305"/>
      <c r="J52" s="305"/>
      <c r="K52" s="315" t="s">
        <v>142</v>
      </c>
    </row>
    <row r="53" spans="2:11" ht="11.1" customHeight="1" x14ac:dyDescent="0.2">
      <c r="B53" s="305"/>
      <c r="C53" s="305"/>
      <c r="D53" s="305"/>
      <c r="E53" s="305"/>
      <c r="F53" s="305"/>
      <c r="G53" s="305"/>
      <c r="H53" s="305"/>
      <c r="I53" s="305"/>
      <c r="J53" s="305"/>
      <c r="K53" s="310" t="s">
        <v>143</v>
      </c>
    </row>
    <row r="54" spans="2:11" ht="11.1" customHeight="1" x14ac:dyDescent="0.2">
      <c r="B54" s="316"/>
    </row>
  </sheetData>
  <pageMargins left="0.25" right="0.25" top="0.5" bottom="0.25" header="0.05" footer="0.05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E948E-A71E-4A87-8C52-52AEA28B36FE}">
  <sheetPr>
    <tabColor rgb="FF92D050"/>
    <pageSetUpPr fitToPage="1"/>
  </sheetPr>
  <dimension ref="A2:R54"/>
  <sheetViews>
    <sheetView workbookViewId="0">
      <selection activeCell="L43" sqref="L43"/>
    </sheetView>
  </sheetViews>
  <sheetFormatPr defaultColWidth="8" defaultRowHeight="11.1" customHeight="1" x14ac:dyDescent="0.2"/>
  <cols>
    <col min="1" max="1" width="4.140625" style="303" customWidth="1"/>
    <col min="2" max="2" width="26" style="303" customWidth="1"/>
    <col min="3" max="3" width="14.85546875" style="303" hidden="1" customWidth="1"/>
    <col min="4" max="4" width="14.85546875" style="303" customWidth="1"/>
    <col min="5" max="5" width="15" style="303" hidden="1" customWidth="1"/>
    <col min="6" max="6" width="15" style="303" customWidth="1"/>
    <col min="7" max="7" width="12.7109375" style="303" hidden="1" customWidth="1"/>
    <col min="8" max="8" width="11.5703125" style="303" customWidth="1"/>
    <col min="9" max="9" width="12.7109375" style="303" hidden="1" customWidth="1"/>
    <col min="10" max="10" width="8.85546875" style="303" customWidth="1"/>
    <col min="11" max="11" width="12.7109375" style="303" hidden="1" customWidth="1"/>
    <col min="12" max="12" width="11.140625" style="303" customWidth="1"/>
    <col min="13" max="13" width="13.5703125" style="303" hidden="1" customWidth="1"/>
    <col min="14" max="14" width="13.5703125" style="303" customWidth="1"/>
    <col min="15" max="15" width="14.140625" style="303" hidden="1" customWidth="1"/>
    <col min="16" max="16" width="14.140625" style="303" customWidth="1"/>
    <col min="17" max="17" width="17.85546875" style="303" hidden="1" customWidth="1"/>
    <col min="18" max="18" width="17.85546875" style="303" customWidth="1"/>
    <col min="19" max="19" width="8" style="303" customWidth="1"/>
    <col min="20" max="16384" width="8" style="303"/>
  </cols>
  <sheetData>
    <row r="2" spans="1:18" ht="11.25" customHeight="1" x14ac:dyDescent="0.2">
      <c r="B2" s="5" t="s">
        <v>144</v>
      </c>
    </row>
    <row r="5" spans="1:18" ht="13.5" customHeight="1" x14ac:dyDescent="0.2">
      <c r="B5" s="311" t="s">
        <v>613</v>
      </c>
      <c r="L5" s="310" t="s">
        <v>145</v>
      </c>
      <c r="M5" s="435" t="s">
        <v>82</v>
      </c>
      <c r="N5" s="435"/>
      <c r="O5" s="435"/>
      <c r="P5" s="435"/>
      <c r="Q5" s="435"/>
      <c r="R5" s="435"/>
    </row>
    <row r="6" spans="1:18" ht="11.1" hidden="1" customHeight="1" x14ac:dyDescent="0.2">
      <c r="M6" s="436" t="s">
        <v>83</v>
      </c>
      <c r="N6" s="436"/>
      <c r="O6" s="436"/>
      <c r="P6" s="436"/>
      <c r="Q6" s="436"/>
      <c r="R6" s="436"/>
    </row>
    <row r="7" spans="1:18" ht="11.1" hidden="1" customHeight="1" x14ac:dyDescent="0.2">
      <c r="C7" s="16" t="s">
        <v>146</v>
      </c>
      <c r="D7" s="16" t="s">
        <v>147</v>
      </c>
      <c r="E7" s="16" t="s">
        <v>146</v>
      </c>
      <c r="F7" s="16" t="s">
        <v>147</v>
      </c>
      <c r="G7" s="16" t="s">
        <v>146</v>
      </c>
      <c r="H7" s="16" t="s">
        <v>147</v>
      </c>
      <c r="I7" s="16" t="s">
        <v>146</v>
      </c>
      <c r="J7" s="16" t="s">
        <v>147</v>
      </c>
      <c r="K7" s="16" t="s">
        <v>146</v>
      </c>
      <c r="L7" s="16" t="s">
        <v>147</v>
      </c>
      <c r="M7" s="16" t="s">
        <v>146</v>
      </c>
      <c r="N7" s="16" t="s">
        <v>147</v>
      </c>
      <c r="O7" s="16" t="s">
        <v>146</v>
      </c>
      <c r="P7" s="16" t="s">
        <v>147</v>
      </c>
      <c r="Q7" s="16" t="s">
        <v>146</v>
      </c>
      <c r="R7" s="16" t="s">
        <v>147</v>
      </c>
    </row>
    <row r="9" spans="1:18" ht="11.1" customHeight="1" x14ac:dyDescent="0.2">
      <c r="A9" s="109"/>
      <c r="B9" s="136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9" t="s">
        <v>148</v>
      </c>
      <c r="N9" s="9" t="s">
        <v>148</v>
      </c>
      <c r="O9" s="135"/>
      <c r="P9" s="135"/>
      <c r="Q9" s="167"/>
      <c r="R9" s="167"/>
    </row>
    <row r="10" spans="1:18" ht="11.1" customHeight="1" x14ac:dyDescent="0.2">
      <c r="A10" s="109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7" t="s">
        <v>149</v>
      </c>
      <c r="N10" s="7" t="s">
        <v>149</v>
      </c>
      <c r="O10" s="137"/>
      <c r="P10" s="137"/>
      <c r="Q10" s="138"/>
      <c r="R10" s="138"/>
    </row>
    <row r="11" spans="1:18" ht="11.1" customHeight="1" x14ac:dyDescent="0.25">
      <c r="A11" s="109"/>
      <c r="B11" s="16" t="s">
        <v>150</v>
      </c>
      <c r="C11" s="137"/>
      <c r="D11" s="138"/>
      <c r="E11" s="138"/>
      <c r="F11" s="87"/>
      <c r="G11" s="87"/>
      <c r="H11" s="87"/>
      <c r="I11" s="137"/>
      <c r="J11" s="137"/>
      <c r="K11" s="137"/>
      <c r="L11" s="137"/>
      <c r="M11" s="7" t="s">
        <v>151</v>
      </c>
      <c r="N11" s="7" t="s">
        <v>151</v>
      </c>
      <c r="O11" s="137"/>
      <c r="P11" s="137"/>
      <c r="Q11" s="138"/>
      <c r="R11" s="138"/>
    </row>
    <row r="12" spans="1:18" ht="11.1" customHeight="1" x14ac:dyDescent="0.2">
      <c r="A12" s="109"/>
      <c r="B12" s="16" t="s">
        <v>152</v>
      </c>
      <c r="C12" s="7" t="s">
        <v>153</v>
      </c>
      <c r="D12" s="7" t="s">
        <v>153</v>
      </c>
      <c r="E12" s="7"/>
      <c r="F12" s="7"/>
      <c r="G12" s="7" t="s">
        <v>154</v>
      </c>
      <c r="H12" s="7" t="s">
        <v>154</v>
      </c>
      <c r="I12" s="7"/>
      <c r="J12" s="7"/>
      <c r="K12" s="7"/>
      <c r="L12" s="7"/>
      <c r="M12" s="7" t="s">
        <v>155</v>
      </c>
      <c r="N12" s="7" t="s">
        <v>155</v>
      </c>
      <c r="O12" s="7"/>
      <c r="P12" s="7"/>
      <c r="Q12" s="110"/>
      <c r="R12" s="110"/>
    </row>
    <row r="13" spans="1:18" ht="11.1" customHeight="1" x14ac:dyDescent="0.2">
      <c r="A13" s="109"/>
      <c r="B13" s="16"/>
      <c r="C13" s="7" t="s">
        <v>156</v>
      </c>
      <c r="D13" s="7" t="s">
        <v>156</v>
      </c>
      <c r="E13" s="7" t="s">
        <v>157</v>
      </c>
      <c r="F13" s="7" t="s">
        <v>157</v>
      </c>
      <c r="G13" s="7" t="s">
        <v>99</v>
      </c>
      <c r="H13" s="7" t="s">
        <v>99</v>
      </c>
      <c r="I13" s="7" t="s">
        <v>99</v>
      </c>
      <c r="J13" s="7" t="s">
        <v>99</v>
      </c>
      <c r="K13" s="7" t="s">
        <v>148</v>
      </c>
      <c r="L13" s="7" t="s">
        <v>148</v>
      </c>
      <c r="M13" s="7" t="s">
        <v>158</v>
      </c>
      <c r="N13" s="7" t="s">
        <v>158</v>
      </c>
      <c r="O13" s="7" t="s">
        <v>159</v>
      </c>
      <c r="P13" s="7" t="s">
        <v>159</v>
      </c>
      <c r="Q13" s="110"/>
      <c r="R13" s="110"/>
    </row>
    <row r="14" spans="1:18" ht="11.1" customHeight="1" x14ac:dyDescent="0.2">
      <c r="A14" s="109"/>
      <c r="B14" s="16" t="s">
        <v>160</v>
      </c>
      <c r="C14" s="7" t="s">
        <v>161</v>
      </c>
      <c r="D14" s="7" t="s">
        <v>161</v>
      </c>
      <c r="E14" s="7" t="s">
        <v>162</v>
      </c>
      <c r="F14" s="7" t="s">
        <v>162</v>
      </c>
      <c r="G14" s="7" t="s">
        <v>163</v>
      </c>
      <c r="H14" s="7" t="s">
        <v>163</v>
      </c>
      <c r="I14" s="7" t="s">
        <v>164</v>
      </c>
      <c r="J14" s="7" t="s">
        <v>164</v>
      </c>
      <c r="K14" s="7" t="s">
        <v>98</v>
      </c>
      <c r="L14" s="7" t="s">
        <v>98</v>
      </c>
      <c r="M14" s="7" t="s">
        <v>165</v>
      </c>
      <c r="N14" s="7" t="s">
        <v>165</v>
      </c>
      <c r="O14" s="7" t="s">
        <v>166</v>
      </c>
      <c r="P14" s="7" t="s">
        <v>166</v>
      </c>
      <c r="Q14" s="110" t="s">
        <v>65</v>
      </c>
      <c r="R14" s="110" t="s">
        <v>65</v>
      </c>
    </row>
    <row r="15" spans="1:18" ht="11.1" customHeight="1" x14ac:dyDescent="0.2">
      <c r="A15" s="109"/>
      <c r="B15" s="106"/>
      <c r="C15" s="15" t="s">
        <v>88</v>
      </c>
      <c r="D15" s="15" t="s">
        <v>88</v>
      </c>
      <c r="E15" s="15" t="s">
        <v>89</v>
      </c>
      <c r="F15" s="15" t="s">
        <v>89</v>
      </c>
      <c r="G15" s="15" t="s">
        <v>90</v>
      </c>
      <c r="H15" s="15" t="s">
        <v>90</v>
      </c>
      <c r="I15" s="15" t="s">
        <v>91</v>
      </c>
      <c r="J15" s="15" t="s">
        <v>91</v>
      </c>
      <c r="K15" s="15" t="s">
        <v>92</v>
      </c>
      <c r="L15" s="15" t="s">
        <v>92</v>
      </c>
      <c r="M15" s="15" t="s">
        <v>93</v>
      </c>
      <c r="N15" s="15" t="s">
        <v>93</v>
      </c>
      <c r="O15" s="15" t="s">
        <v>94</v>
      </c>
      <c r="P15" s="15" t="s">
        <v>94</v>
      </c>
      <c r="Q15" s="168" t="s">
        <v>167</v>
      </c>
      <c r="R15" s="168" t="s">
        <v>167</v>
      </c>
    </row>
    <row r="16" spans="1:18" customFormat="1" ht="12" customHeight="1" x14ac:dyDescent="0.25">
      <c r="A16" s="156"/>
      <c r="B16" s="259" t="s">
        <v>168</v>
      </c>
      <c r="C16" s="43">
        <f>'Sch B-9'!E49</f>
        <v>10394527</v>
      </c>
      <c r="D16" s="43">
        <f>'Sch B-9'!F49</f>
        <v>10394527</v>
      </c>
      <c r="E16" s="43">
        <f>'Sch B-8'!E21</f>
        <v>2483759</v>
      </c>
      <c r="F16" s="43">
        <f>'Sch B-8'!F21</f>
        <v>2483759</v>
      </c>
      <c r="G16" s="43">
        <f>'Sch B-8'!E16</f>
        <v>7243078</v>
      </c>
      <c r="H16" s="43">
        <f>'Sch B-8'!F16</f>
        <v>7243078</v>
      </c>
      <c r="I16" s="169">
        <v>0.54459999999999997</v>
      </c>
      <c r="J16" s="169">
        <v>0.54459999999999997</v>
      </c>
      <c r="K16" s="43">
        <f>'Sch B-8'!E27+'Sch B-8'!E31+'Sch B-8'!E39+'Sch B-8'!E46</f>
        <v>2917000</v>
      </c>
      <c r="L16" s="43">
        <f>'Sch B-8'!F27+'Sch B-8'!F31+'Sch B-8'!F39+'Sch B-8'!F46</f>
        <v>4319034</v>
      </c>
      <c r="M16" s="43"/>
      <c r="N16" s="43"/>
      <c r="O16" s="43">
        <f>'Sch B-9'!E33</f>
        <v>100000</v>
      </c>
      <c r="P16" s="43">
        <f>'Sch B-9'!F33</f>
        <v>100000</v>
      </c>
      <c r="Q16" s="170">
        <f>C16+E16+G16+K16+O16</f>
        <v>23138364</v>
      </c>
      <c r="R16" s="170">
        <f>D16+F16+H16+L16+P16</f>
        <v>24540398</v>
      </c>
    </row>
    <row r="17" spans="1:18" ht="12" customHeight="1" x14ac:dyDescent="0.25">
      <c r="A17" s="156"/>
      <c r="B17" s="259" t="s">
        <v>169</v>
      </c>
      <c r="C17" s="43">
        <f>'Sch B-14 FE'!E31</f>
        <v>100000</v>
      </c>
      <c r="D17" s="43">
        <f>'Sch B-14 FE'!F31</f>
        <v>100000</v>
      </c>
      <c r="E17" s="43"/>
      <c r="F17" s="43"/>
      <c r="G17" s="43"/>
      <c r="H17" s="43"/>
      <c r="I17" s="43"/>
      <c r="J17" s="43"/>
      <c r="K17" s="43">
        <f>'Sch B-14 FE'!E18</f>
        <v>0</v>
      </c>
      <c r="L17" s="43">
        <f>'Sch B-14 FE'!F18</f>
        <v>0</v>
      </c>
      <c r="M17" s="43"/>
      <c r="N17" s="43"/>
      <c r="O17" s="43">
        <f>'Sch B-14 FE'!E20</f>
        <v>0</v>
      </c>
      <c r="P17" s="43">
        <f>'Sch B-14 FE'!F20</f>
        <v>0</v>
      </c>
      <c r="Q17" s="170">
        <f>C17+E17+G17+K17+O17</f>
        <v>100000</v>
      </c>
      <c r="R17" s="170">
        <f>D17+F17+H17+L17+P17</f>
        <v>100000</v>
      </c>
    </row>
    <row r="18" spans="1:18" ht="12" customHeight="1" x14ac:dyDescent="0.25">
      <c r="A18" s="156"/>
      <c r="B18" s="259" t="s">
        <v>170</v>
      </c>
      <c r="C18" s="43">
        <f>'Sch B-14 MA'!E31</f>
        <v>578983</v>
      </c>
      <c r="D18" s="43">
        <f>'Sch B-14 MA'!F31</f>
        <v>578983</v>
      </c>
      <c r="E18" s="43"/>
      <c r="F18" s="43"/>
      <c r="G18" s="43"/>
      <c r="H18" s="43"/>
      <c r="I18" s="43"/>
      <c r="J18" s="43"/>
      <c r="K18" s="43">
        <f>'Sch B-14 MA'!E18</f>
        <v>644000</v>
      </c>
      <c r="L18" s="43">
        <f>'Sch B-14 MA'!F18</f>
        <v>644000</v>
      </c>
      <c r="M18" s="43"/>
      <c r="N18" s="43"/>
      <c r="O18" s="43">
        <f>'Sch B-14 MA'!E20</f>
        <v>0</v>
      </c>
      <c r="P18" s="43">
        <f>'Sch B-14 MA'!F20</f>
        <v>0</v>
      </c>
      <c r="Q18" s="170">
        <f>C18+E18+G18+K18+O18</f>
        <v>1222983</v>
      </c>
      <c r="R18" s="170">
        <f>D18+F18+H18+L18</f>
        <v>1222983</v>
      </c>
    </row>
    <row r="19" spans="1:18" ht="12" customHeight="1" x14ac:dyDescent="0.25">
      <c r="A19" s="156"/>
      <c r="B19" s="259" t="s">
        <v>171</v>
      </c>
      <c r="C19" s="43">
        <f>'Sch B-14 CP'!E31</f>
        <v>921361</v>
      </c>
      <c r="D19" s="43">
        <f>'Sch B-14 CP'!F31</f>
        <v>921361</v>
      </c>
      <c r="E19" s="43"/>
      <c r="F19" s="43"/>
      <c r="G19" s="43"/>
      <c r="H19" s="43"/>
      <c r="I19" s="43"/>
      <c r="J19" s="43"/>
      <c r="K19" s="43">
        <f>'Sch B-14 CP'!E17</f>
        <v>0</v>
      </c>
      <c r="L19" s="43">
        <f>'Sch B-14 CP'!F17</f>
        <v>44000</v>
      </c>
      <c r="M19" s="43"/>
      <c r="N19" s="43"/>
      <c r="O19" s="43">
        <f>'Sch B-14 CP'!E20</f>
        <v>4000000</v>
      </c>
      <c r="P19" s="43">
        <f>'Sch B-14 CP'!F20</f>
        <v>4000000</v>
      </c>
      <c r="Q19" s="170">
        <f>C19+E19+G19+K19+O19</f>
        <v>4921361</v>
      </c>
      <c r="R19" s="170">
        <f>D19+F19+H19+L19+P19</f>
        <v>4965361</v>
      </c>
    </row>
    <row r="20" spans="1:18" ht="12" customHeight="1" x14ac:dyDescent="0.2">
      <c r="A20" s="171"/>
      <c r="B20" s="259" t="s">
        <v>172</v>
      </c>
      <c r="C20" s="43">
        <f>'Sch B-14 Gnts'!G30</f>
        <v>110237</v>
      </c>
      <c r="D20" s="43">
        <f>'Sch B-14 Gnts'!H30</f>
        <v>110237</v>
      </c>
      <c r="E20" s="43"/>
      <c r="F20" s="43"/>
      <c r="G20" s="43"/>
      <c r="H20" s="43"/>
      <c r="I20" s="43"/>
      <c r="J20" s="43"/>
      <c r="K20" s="43">
        <f>'Sch B-14 Gnts'!G14+'Sch B-14 Gnts'!G18</f>
        <v>500771</v>
      </c>
      <c r="L20" s="43">
        <f>'Sch B-14 Gnts'!H14+'Sch B-14 Gnts'!H18</f>
        <v>1501499</v>
      </c>
      <c r="M20" s="43"/>
      <c r="N20" s="43"/>
      <c r="O20" s="43">
        <f>'Sch B-14 Gnts'!G20</f>
        <v>3000</v>
      </c>
      <c r="P20" s="43">
        <f>'Sch B-14 Gnts'!G20</f>
        <v>3000</v>
      </c>
      <c r="Q20" s="170">
        <f>C20+E20+G20+K20+O20</f>
        <v>614008</v>
      </c>
      <c r="R20" s="170">
        <f>D20+F20+H20+L20+P20</f>
        <v>1614736</v>
      </c>
    </row>
    <row r="21" spans="1:18" ht="11.1" customHeight="1" x14ac:dyDescent="0.2">
      <c r="A21" s="171"/>
      <c r="B21" s="259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170"/>
      <c r="R21" s="170"/>
    </row>
    <row r="22" spans="1:18" ht="11.1" customHeight="1" x14ac:dyDescent="0.2">
      <c r="A22" s="171"/>
      <c r="B22" s="259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260"/>
      <c r="R22" s="23"/>
    </row>
    <row r="23" spans="1:18" ht="11.1" customHeight="1" x14ac:dyDescent="0.2">
      <c r="A23" s="171"/>
      <c r="B23" s="259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260"/>
      <c r="R23" s="23"/>
    </row>
    <row r="24" spans="1:18" s="322" customFormat="1" ht="12" customHeight="1" x14ac:dyDescent="0.2">
      <c r="A24" s="158"/>
      <c r="B24" s="26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4"/>
      <c r="R24" s="159"/>
    </row>
    <row r="25" spans="1:18" ht="11.1" customHeight="1" x14ac:dyDescent="0.2">
      <c r="A25" s="171"/>
      <c r="B25" s="259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260"/>
      <c r="R25" s="23"/>
    </row>
    <row r="26" spans="1:18" ht="11.1" customHeight="1" x14ac:dyDescent="0.2">
      <c r="A26" s="171"/>
      <c r="B26" s="259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260"/>
      <c r="R26" s="23"/>
    </row>
    <row r="27" spans="1:18" ht="11.1" customHeight="1" x14ac:dyDescent="0.2">
      <c r="A27" s="171"/>
      <c r="B27" s="259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260"/>
      <c r="R27" s="23"/>
    </row>
    <row r="28" spans="1:18" ht="11.1" customHeight="1" x14ac:dyDescent="0.2">
      <c r="A28" s="171"/>
      <c r="B28" s="259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260"/>
      <c r="R28" s="23"/>
    </row>
    <row r="29" spans="1:18" ht="11.1" customHeight="1" x14ac:dyDescent="0.2">
      <c r="A29" s="171"/>
      <c r="B29" s="259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260"/>
      <c r="R29" s="23"/>
    </row>
    <row r="30" spans="1:18" ht="11.1" customHeight="1" x14ac:dyDescent="0.2">
      <c r="A30" s="171"/>
      <c r="B30" s="259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260"/>
      <c r="R30" s="23"/>
    </row>
    <row r="31" spans="1:18" ht="11.1" customHeight="1" x14ac:dyDescent="0.2">
      <c r="A31" s="171"/>
      <c r="B31" s="259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260"/>
      <c r="R31" s="23"/>
    </row>
    <row r="32" spans="1:18" ht="11.1" customHeight="1" x14ac:dyDescent="0.2">
      <c r="A32" s="171"/>
      <c r="B32" s="259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260"/>
      <c r="R32" s="23"/>
    </row>
    <row r="33" spans="1:18" ht="11.1" customHeight="1" x14ac:dyDescent="0.2">
      <c r="A33" s="171"/>
      <c r="B33" s="259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260"/>
      <c r="R33" s="23"/>
    </row>
    <row r="34" spans="1:18" ht="11.1" customHeight="1" x14ac:dyDescent="0.2">
      <c r="A34" s="171"/>
      <c r="B34" s="259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260"/>
      <c r="R34" s="23"/>
    </row>
    <row r="35" spans="1:18" ht="11.1" customHeight="1" x14ac:dyDescent="0.2">
      <c r="A35" s="171"/>
      <c r="B35" s="259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260"/>
      <c r="R35" s="23"/>
    </row>
    <row r="36" spans="1:18" ht="10.5" customHeight="1" x14ac:dyDescent="0.2">
      <c r="A36" s="171"/>
      <c r="B36" s="259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260"/>
      <c r="R36" s="23"/>
    </row>
    <row r="37" spans="1:18" ht="11.1" customHeight="1" x14ac:dyDescent="0.2">
      <c r="A37" s="171"/>
      <c r="B37" s="259" t="s">
        <v>173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64"/>
      <c r="R37" s="23"/>
    </row>
    <row r="38" spans="1:18" s="323" customFormat="1" ht="11.25" customHeight="1" x14ac:dyDescent="0.2">
      <c r="A38" s="160"/>
      <c r="B38" s="318" t="s">
        <v>174</v>
      </c>
      <c r="C38" s="39">
        <f t="shared" ref="C38:I38" si="0">SUM(C16:C37)</f>
        <v>12105108</v>
      </c>
      <c r="D38" s="39">
        <f t="shared" si="0"/>
        <v>12105108</v>
      </c>
      <c r="E38" s="39">
        <f t="shared" si="0"/>
        <v>2483759</v>
      </c>
      <c r="F38" s="39">
        <f t="shared" si="0"/>
        <v>2483759</v>
      </c>
      <c r="G38" s="39">
        <f t="shared" si="0"/>
        <v>7243078</v>
      </c>
      <c r="H38" s="39">
        <f t="shared" si="0"/>
        <v>7243078</v>
      </c>
      <c r="I38" s="39">
        <f t="shared" si="0"/>
        <v>0.54459999999999997</v>
      </c>
      <c r="J38" s="39"/>
      <c r="K38" s="39">
        <f>SUM(K16:K37)</f>
        <v>4061771</v>
      </c>
      <c r="L38" s="39">
        <f>SUM(L16:L37)</f>
        <v>6508533</v>
      </c>
      <c r="M38" s="39">
        <f>SUM(M16:M37)</f>
        <v>0</v>
      </c>
      <c r="N38" s="39"/>
      <c r="O38" s="39">
        <f>SUM(O16:O37)</f>
        <v>4103000</v>
      </c>
      <c r="P38" s="39">
        <f>SUM(P16:P37)</f>
        <v>4103000</v>
      </c>
      <c r="Q38" s="415">
        <f>SUM(Q16:Q37)</f>
        <v>29996716</v>
      </c>
      <c r="R38" s="161">
        <f>SUM(R16:R37)</f>
        <v>32443478</v>
      </c>
    </row>
    <row r="39" spans="1:18" s="323" customFormat="1" ht="11.25" customHeight="1" x14ac:dyDescent="0.2">
      <c r="A39" s="160"/>
      <c r="B39" s="184" t="s">
        <v>175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416"/>
      <c r="R39" s="163"/>
    </row>
    <row r="40" spans="1:18" ht="11.1" customHeight="1" x14ac:dyDescent="0.2">
      <c r="A40" s="171"/>
      <c r="B40" s="319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417"/>
      <c r="R40" s="142"/>
    </row>
    <row r="41" spans="1:18" ht="14.25" customHeight="1" thickBot="1" x14ac:dyDescent="0.25">
      <c r="A41" s="171"/>
      <c r="B41" s="253" t="s">
        <v>176</v>
      </c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418"/>
      <c r="R41" s="174"/>
    </row>
    <row r="42" spans="1:18" ht="11.1" customHeight="1" thickTop="1" x14ac:dyDescent="0.2">
      <c r="A42" s="171"/>
      <c r="B42" s="59"/>
      <c r="C42" s="255" t="s">
        <v>177</v>
      </c>
      <c r="D42" s="255"/>
      <c r="E42" s="99"/>
      <c r="F42" s="99"/>
      <c r="G42" s="99"/>
      <c r="H42" s="99"/>
      <c r="I42" s="99"/>
      <c r="J42" s="99"/>
      <c r="K42" s="255" t="s">
        <v>178</v>
      </c>
      <c r="L42" s="255"/>
      <c r="M42" s="255" t="s">
        <v>177</v>
      </c>
      <c r="N42" s="255"/>
      <c r="O42" s="255" t="s">
        <v>177</v>
      </c>
      <c r="P42" s="255"/>
      <c r="Q42" s="256" t="s">
        <v>177</v>
      </c>
      <c r="R42" s="148" t="s">
        <v>177</v>
      </c>
    </row>
    <row r="43" spans="1:18" ht="11.1" customHeight="1" x14ac:dyDescent="0.2">
      <c r="A43" s="171"/>
      <c r="B43" s="69"/>
      <c r="C43" s="255" t="s">
        <v>177</v>
      </c>
      <c r="D43" s="255"/>
      <c r="E43" s="99"/>
      <c r="F43" s="99"/>
      <c r="G43" s="99"/>
      <c r="H43" s="99"/>
      <c r="I43" s="99"/>
      <c r="J43" s="99"/>
      <c r="K43" s="255" t="s">
        <v>178</v>
      </c>
      <c r="L43" s="255"/>
      <c r="M43" s="255" t="s">
        <v>177</v>
      </c>
      <c r="N43" s="255"/>
      <c r="O43" s="255" t="s">
        <v>177</v>
      </c>
      <c r="P43" s="255"/>
      <c r="Q43" s="256" t="s">
        <v>177</v>
      </c>
      <c r="R43" s="148" t="s">
        <v>177</v>
      </c>
    </row>
    <row r="44" spans="1:18" ht="11.1" customHeight="1" x14ac:dyDescent="0.2">
      <c r="A44" s="171"/>
      <c r="B44" s="69"/>
      <c r="C44" s="255" t="s">
        <v>177</v>
      </c>
      <c r="D44" s="255"/>
      <c r="E44" s="99"/>
      <c r="F44" s="99"/>
      <c r="G44" s="99"/>
      <c r="H44" s="99"/>
      <c r="I44" s="99"/>
      <c r="J44" s="99"/>
      <c r="K44" s="255" t="s">
        <v>178</v>
      </c>
      <c r="L44" s="255"/>
      <c r="M44" s="255" t="s">
        <v>177</v>
      </c>
      <c r="N44" s="255"/>
      <c r="O44" s="255" t="s">
        <v>177</v>
      </c>
      <c r="P44" s="255"/>
      <c r="Q44" s="256" t="s">
        <v>177</v>
      </c>
      <c r="R44" s="148" t="s">
        <v>177</v>
      </c>
    </row>
    <row r="45" spans="1:18" ht="11.1" customHeight="1" x14ac:dyDescent="0.2">
      <c r="A45" s="171"/>
      <c r="B45" s="69"/>
      <c r="C45" s="255" t="s">
        <v>177</v>
      </c>
      <c r="D45" s="255"/>
      <c r="E45" s="99"/>
      <c r="F45" s="99"/>
      <c r="G45" s="99"/>
      <c r="H45" s="99"/>
      <c r="I45" s="99"/>
      <c r="J45" s="99"/>
      <c r="K45" s="255" t="s">
        <v>178</v>
      </c>
      <c r="L45" s="255"/>
      <c r="M45" s="255" t="s">
        <v>177</v>
      </c>
      <c r="N45" s="255"/>
      <c r="O45" s="255" t="s">
        <v>177</v>
      </c>
      <c r="P45" s="255"/>
      <c r="Q45" s="256" t="s">
        <v>177</v>
      </c>
      <c r="R45" s="148" t="s">
        <v>177</v>
      </c>
    </row>
    <row r="46" spans="1:18" ht="11.1" customHeight="1" x14ac:dyDescent="0.2">
      <c r="A46" s="171"/>
      <c r="B46" s="69"/>
      <c r="C46" s="255" t="s">
        <v>177</v>
      </c>
      <c r="D46" s="255"/>
      <c r="E46" s="99"/>
      <c r="F46" s="99"/>
      <c r="G46" s="99"/>
      <c r="H46" s="99"/>
      <c r="I46" s="99"/>
      <c r="J46" s="99"/>
      <c r="K46" s="255" t="s">
        <v>178</v>
      </c>
      <c r="L46" s="255"/>
      <c r="M46" s="255" t="s">
        <v>177</v>
      </c>
      <c r="N46" s="255"/>
      <c r="O46" s="255" t="s">
        <v>177</v>
      </c>
      <c r="P46" s="255"/>
      <c r="Q46" s="256" t="s">
        <v>177</v>
      </c>
      <c r="R46" s="148" t="s">
        <v>177</v>
      </c>
    </row>
    <row r="47" spans="1:18" ht="11.1" customHeight="1" x14ac:dyDescent="0.2">
      <c r="A47" s="171"/>
      <c r="B47" s="69" t="s">
        <v>179</v>
      </c>
      <c r="C47" s="255" t="s">
        <v>177</v>
      </c>
      <c r="D47" s="255"/>
      <c r="E47" s="99"/>
      <c r="F47" s="99"/>
      <c r="G47" s="99"/>
      <c r="H47" s="99"/>
      <c r="I47" s="99"/>
      <c r="J47" s="99"/>
      <c r="K47" s="255" t="s">
        <v>178</v>
      </c>
      <c r="L47" s="255"/>
      <c r="M47" s="255" t="s">
        <v>177</v>
      </c>
      <c r="N47" s="255"/>
      <c r="O47" s="255" t="s">
        <v>177</v>
      </c>
      <c r="P47" s="255"/>
      <c r="Q47" s="256" t="s">
        <v>177</v>
      </c>
      <c r="R47" s="148" t="s">
        <v>177</v>
      </c>
    </row>
    <row r="48" spans="1:18" ht="11.1" customHeight="1" x14ac:dyDescent="0.2">
      <c r="A48" s="171"/>
      <c r="B48" s="319"/>
      <c r="C48" s="257"/>
      <c r="D48" s="257"/>
      <c r="E48" s="252"/>
      <c r="F48" s="252"/>
      <c r="G48" s="252"/>
      <c r="H48" s="252"/>
      <c r="I48" s="252"/>
      <c r="J48" s="252"/>
      <c r="K48" s="257"/>
      <c r="L48" s="257"/>
      <c r="M48" s="257"/>
      <c r="N48" s="257"/>
      <c r="O48" s="257"/>
      <c r="P48" s="257"/>
      <c r="Q48" s="258"/>
      <c r="R48" s="175"/>
    </row>
    <row r="49" spans="1:18" s="324" customFormat="1" ht="12.75" customHeight="1" thickBot="1" x14ac:dyDescent="0.25">
      <c r="A49" s="164"/>
      <c r="B49" s="165" t="s">
        <v>180</v>
      </c>
      <c r="C49" s="166">
        <f t="shared" ref="C49:Q49" si="1">C38+C41</f>
        <v>12105108</v>
      </c>
      <c r="D49" s="166">
        <f t="shared" si="1"/>
        <v>12105108</v>
      </c>
      <c r="E49" s="166">
        <f t="shared" si="1"/>
        <v>2483759</v>
      </c>
      <c r="F49" s="166">
        <f t="shared" si="1"/>
        <v>2483759</v>
      </c>
      <c r="G49" s="166">
        <f t="shared" si="1"/>
        <v>7243078</v>
      </c>
      <c r="H49" s="166">
        <f t="shared" si="1"/>
        <v>7243078</v>
      </c>
      <c r="I49" s="166">
        <f t="shared" si="1"/>
        <v>0.54459999999999997</v>
      </c>
      <c r="J49" s="166">
        <f t="shared" si="1"/>
        <v>0</v>
      </c>
      <c r="K49" s="166">
        <f t="shared" si="1"/>
        <v>4061771</v>
      </c>
      <c r="L49" s="166">
        <f t="shared" si="1"/>
        <v>6508533</v>
      </c>
      <c r="M49" s="166">
        <f t="shared" si="1"/>
        <v>0</v>
      </c>
      <c r="N49" s="166">
        <f t="shared" si="1"/>
        <v>0</v>
      </c>
      <c r="O49" s="166">
        <f t="shared" si="1"/>
        <v>4103000</v>
      </c>
      <c r="P49" s="166">
        <f t="shared" si="1"/>
        <v>4103000</v>
      </c>
      <c r="Q49" s="166">
        <f t="shared" si="1"/>
        <v>29996716</v>
      </c>
      <c r="R49" s="166">
        <f>SUM(R16:R20)</f>
        <v>32443478</v>
      </c>
    </row>
    <row r="50" spans="1:18" ht="11.1" customHeight="1" thickTop="1" x14ac:dyDescent="0.2">
      <c r="A50" s="305"/>
      <c r="B50" s="305"/>
      <c r="C50" s="305"/>
      <c r="D50" s="305"/>
      <c r="E50" s="305"/>
      <c r="F50" s="305"/>
      <c r="G50" s="305"/>
      <c r="H50" s="305"/>
      <c r="I50" s="305"/>
      <c r="J50" s="305"/>
      <c r="K50" s="305"/>
      <c r="L50" s="305"/>
      <c r="M50" s="305"/>
      <c r="N50" s="305"/>
      <c r="O50" s="305"/>
      <c r="P50" s="305"/>
      <c r="Q50" s="305"/>
      <c r="R50" s="305"/>
    </row>
    <row r="51" spans="1:18" ht="11.1" customHeight="1" x14ac:dyDescent="0.2">
      <c r="A51" s="305"/>
      <c r="B51" s="305"/>
      <c r="C51" s="305"/>
      <c r="D51" s="305"/>
      <c r="E51" s="305"/>
      <c r="F51" s="305"/>
      <c r="G51" s="305"/>
      <c r="H51" s="305"/>
      <c r="I51" s="305"/>
      <c r="J51" s="305"/>
      <c r="K51" s="305"/>
      <c r="L51" s="305"/>
      <c r="M51" s="305"/>
      <c r="N51" s="305"/>
      <c r="O51" s="305"/>
      <c r="P51" s="305"/>
      <c r="Q51" s="305"/>
      <c r="R51" s="305"/>
    </row>
    <row r="52" spans="1:18" ht="11.1" customHeight="1" x14ac:dyDescent="0.2">
      <c r="A52" s="305"/>
      <c r="B52" s="305"/>
      <c r="C52" s="305"/>
      <c r="D52" s="305"/>
      <c r="E52" s="305"/>
      <c r="F52" s="305"/>
      <c r="G52" s="305"/>
      <c r="H52" s="305"/>
      <c r="I52" s="305"/>
      <c r="J52" s="305"/>
      <c r="K52" s="305"/>
      <c r="L52" s="305"/>
      <c r="M52" s="305"/>
      <c r="N52" s="305"/>
      <c r="O52" s="315"/>
      <c r="P52" s="315"/>
      <c r="Q52" s="315" t="s">
        <v>181</v>
      </c>
      <c r="R52" s="315" t="s">
        <v>181</v>
      </c>
    </row>
    <row r="53" spans="1:18" ht="11.1" customHeight="1" x14ac:dyDescent="0.2">
      <c r="O53" s="320"/>
      <c r="P53" s="320"/>
      <c r="Q53" s="310" t="s">
        <v>182</v>
      </c>
      <c r="R53" s="310" t="s">
        <v>182</v>
      </c>
    </row>
    <row r="54" spans="1:18" ht="11.1" customHeight="1" x14ac:dyDescent="0.2">
      <c r="Q54" s="321"/>
      <c r="R54" s="321"/>
    </row>
  </sheetData>
  <mergeCells count="2">
    <mergeCell ref="M5:R5"/>
    <mergeCell ref="M6:R6"/>
  </mergeCells>
  <pageMargins left="0.25" right="0.25" top="0.75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5BF30-5537-48D5-B040-1180FF004546}">
  <sheetPr>
    <tabColor rgb="FFFFC000"/>
  </sheetPr>
  <dimension ref="A3:U47"/>
  <sheetViews>
    <sheetView workbookViewId="0">
      <selection activeCell="I41" sqref="I41"/>
    </sheetView>
  </sheetViews>
  <sheetFormatPr defaultColWidth="8" defaultRowHeight="11.1" customHeight="1" x14ac:dyDescent="0.2"/>
  <cols>
    <col min="1" max="1" width="2" style="303" customWidth="1"/>
    <col min="2" max="2" width="25.5703125" style="303" customWidth="1"/>
    <col min="3" max="3" width="3.5703125" style="303" customWidth="1"/>
    <col min="4" max="4" width="11" style="303" hidden="1" customWidth="1"/>
    <col min="5" max="5" width="11" style="303" customWidth="1"/>
    <col min="6" max="6" width="11.42578125" style="303" hidden="1" customWidth="1"/>
    <col min="7" max="7" width="11.42578125" style="303" customWidth="1"/>
    <col min="8" max="8" width="11.140625" style="303" hidden="1" customWidth="1"/>
    <col min="9" max="9" width="11.140625" style="303" customWidth="1"/>
    <col min="10" max="10" width="11.7109375" style="303" hidden="1" customWidth="1"/>
    <col min="11" max="11" width="11.7109375" style="303" customWidth="1"/>
    <col min="12" max="12" width="12.140625" style="303" hidden="1" customWidth="1"/>
    <col min="13" max="13" width="12.140625" style="303" customWidth="1"/>
    <col min="14" max="14" width="10.42578125" style="303" hidden="1" customWidth="1"/>
    <col min="15" max="15" width="11.7109375" style="303" customWidth="1"/>
    <col min="16" max="16" width="12.42578125" style="303" hidden="1" customWidth="1"/>
    <col min="17" max="17" width="14.5703125" style="303" customWidth="1"/>
    <col min="18" max="18" width="15.5703125" style="303" hidden="1" customWidth="1"/>
    <col min="19" max="19" width="15" style="303" customWidth="1"/>
    <col min="20" max="20" width="8" style="303" customWidth="1"/>
    <col min="21" max="21" width="10.28515625" style="303" customWidth="1"/>
    <col min="22" max="22" width="8" style="303" customWidth="1"/>
    <col min="23" max="16384" width="8" style="303"/>
  </cols>
  <sheetData>
    <row r="3" spans="1:19" ht="11.1" customHeight="1" x14ac:dyDescent="0.2">
      <c r="F3" s="304" t="s">
        <v>183</v>
      </c>
    </row>
    <row r="5" spans="1:19" ht="11.1" customHeight="1" x14ac:dyDescent="0.2">
      <c r="B5" s="311" t="s">
        <v>613</v>
      </c>
      <c r="L5" s="310" t="s">
        <v>145</v>
      </c>
      <c r="M5" s="435" t="s">
        <v>82</v>
      </c>
      <c r="N5" s="435"/>
      <c r="O5" s="435"/>
      <c r="P5" s="435"/>
      <c r="Q5" s="435"/>
      <c r="R5" s="435"/>
      <c r="S5" s="435"/>
    </row>
    <row r="6" spans="1:19" ht="11.1" customHeight="1" x14ac:dyDescent="0.2">
      <c r="M6" s="437" t="s">
        <v>83</v>
      </c>
      <c r="N6" s="437"/>
      <c r="O6" s="437"/>
      <c r="P6" s="437"/>
      <c r="Q6" s="437"/>
      <c r="R6" s="437"/>
      <c r="S6" s="437"/>
    </row>
    <row r="7" spans="1:19" ht="11.1" hidden="1" customHeight="1" x14ac:dyDescent="0.2">
      <c r="D7" s="16" t="s">
        <v>146</v>
      </c>
      <c r="E7" s="16" t="s">
        <v>147</v>
      </c>
      <c r="F7" s="16" t="s">
        <v>146</v>
      </c>
      <c r="G7" s="16" t="s">
        <v>147</v>
      </c>
      <c r="H7" s="16" t="s">
        <v>146</v>
      </c>
      <c r="I7" s="16" t="s">
        <v>147</v>
      </c>
      <c r="J7" s="16" t="s">
        <v>146</v>
      </c>
      <c r="K7" s="16" t="s">
        <v>147</v>
      </c>
      <c r="L7" s="16" t="s">
        <v>146</v>
      </c>
      <c r="M7" s="16" t="s">
        <v>147</v>
      </c>
      <c r="N7" s="16" t="s">
        <v>146</v>
      </c>
      <c r="O7" s="16" t="s">
        <v>147</v>
      </c>
      <c r="P7" s="16" t="s">
        <v>146</v>
      </c>
      <c r="Q7" s="16" t="s">
        <v>147</v>
      </c>
      <c r="R7" s="16" t="s">
        <v>146</v>
      </c>
      <c r="S7" s="16" t="s">
        <v>147</v>
      </c>
    </row>
    <row r="9" spans="1:19" ht="11.1" customHeight="1" x14ac:dyDescent="0.2">
      <c r="A9" s="109"/>
      <c r="B9" s="136"/>
      <c r="C9" s="135"/>
      <c r="D9" s="135"/>
      <c r="E9" s="135"/>
      <c r="F9" s="135"/>
      <c r="G9" s="135"/>
      <c r="H9" s="9" t="s">
        <v>184</v>
      </c>
      <c r="I9" s="9" t="s">
        <v>184</v>
      </c>
      <c r="J9" s="135"/>
      <c r="K9" s="135"/>
      <c r="L9" s="9" t="s">
        <v>185</v>
      </c>
      <c r="M9" s="9" t="s">
        <v>185</v>
      </c>
      <c r="N9" s="135"/>
      <c r="O9" s="135"/>
      <c r="P9" s="135"/>
      <c r="Q9" s="135"/>
      <c r="R9" s="167"/>
      <c r="S9" s="167"/>
    </row>
    <row r="10" spans="1:19" ht="11.1" customHeight="1" x14ac:dyDescent="0.2">
      <c r="A10" s="109"/>
      <c r="C10" s="137"/>
      <c r="D10" s="137"/>
      <c r="E10" s="137"/>
      <c r="F10" s="137"/>
      <c r="G10" s="137"/>
      <c r="H10" s="7" t="s">
        <v>186</v>
      </c>
      <c r="I10" s="7" t="s">
        <v>186</v>
      </c>
      <c r="J10" s="137"/>
      <c r="K10" s="137"/>
      <c r="L10" s="7" t="s">
        <v>187</v>
      </c>
      <c r="M10" s="7" t="s">
        <v>187</v>
      </c>
      <c r="N10" s="137"/>
      <c r="O10" s="137"/>
      <c r="P10" s="137"/>
      <c r="Q10" s="137"/>
      <c r="R10" s="138"/>
      <c r="S10" s="138"/>
    </row>
    <row r="11" spans="1:19" ht="11.1" customHeight="1" x14ac:dyDescent="0.2">
      <c r="A11" s="109"/>
      <c r="B11" s="16" t="s">
        <v>150</v>
      </c>
      <c r="C11" s="137"/>
      <c r="D11" s="137"/>
      <c r="E11" s="137"/>
      <c r="F11" s="137"/>
      <c r="G11" s="137"/>
      <c r="H11" s="7" t="s">
        <v>188</v>
      </c>
      <c r="I11" s="7" t="s">
        <v>188</v>
      </c>
      <c r="J11" s="137"/>
      <c r="K11" s="137"/>
      <c r="L11" s="7" t="s">
        <v>155</v>
      </c>
      <c r="M11" s="7" t="s">
        <v>155</v>
      </c>
      <c r="N11" s="137"/>
      <c r="O11" s="137"/>
      <c r="P11" s="137"/>
      <c r="Q11" s="137"/>
      <c r="R11" s="138"/>
      <c r="S11" s="138"/>
    </row>
    <row r="12" spans="1:19" ht="11.1" customHeight="1" x14ac:dyDescent="0.2">
      <c r="A12" s="109"/>
      <c r="B12" s="16" t="s">
        <v>152</v>
      </c>
      <c r="C12" s="137"/>
      <c r="D12" s="7" t="s">
        <v>189</v>
      </c>
      <c r="E12" s="7" t="s">
        <v>189</v>
      </c>
      <c r="F12" s="7"/>
      <c r="G12" s="7"/>
      <c r="H12" s="7" t="s">
        <v>148</v>
      </c>
      <c r="I12" s="7" t="s">
        <v>148</v>
      </c>
      <c r="J12" s="7" t="s">
        <v>190</v>
      </c>
      <c r="K12" s="7" t="s">
        <v>190</v>
      </c>
      <c r="L12" s="7" t="s">
        <v>159</v>
      </c>
      <c r="M12" s="7" t="s">
        <v>159</v>
      </c>
      <c r="N12" s="7" t="s">
        <v>159</v>
      </c>
      <c r="O12" s="7" t="s">
        <v>159</v>
      </c>
      <c r="P12" s="137"/>
      <c r="Q12" s="137"/>
      <c r="R12" s="138"/>
      <c r="S12" s="138"/>
    </row>
    <row r="13" spans="1:19" ht="11.1" customHeight="1" x14ac:dyDescent="0.2">
      <c r="A13" s="109"/>
      <c r="C13" s="137"/>
      <c r="D13" s="7" t="s">
        <v>188</v>
      </c>
      <c r="E13" s="7" t="s">
        <v>188</v>
      </c>
      <c r="F13" s="7" t="s">
        <v>191</v>
      </c>
      <c r="G13" s="7" t="s">
        <v>191</v>
      </c>
      <c r="H13" s="7" t="s">
        <v>192</v>
      </c>
      <c r="I13" s="7" t="s">
        <v>192</v>
      </c>
      <c r="J13" s="7" t="s">
        <v>193</v>
      </c>
      <c r="K13" s="7" t="s">
        <v>193</v>
      </c>
      <c r="L13" s="7" t="s">
        <v>158</v>
      </c>
      <c r="M13" s="7" t="s">
        <v>158</v>
      </c>
      <c r="N13" s="7" t="s">
        <v>158</v>
      </c>
      <c r="O13" s="7" t="s">
        <v>158</v>
      </c>
      <c r="P13" s="7" t="s">
        <v>194</v>
      </c>
      <c r="Q13" s="7" t="s">
        <v>194</v>
      </c>
      <c r="R13" s="138"/>
      <c r="S13" s="138"/>
    </row>
    <row r="14" spans="1:19" ht="11.1" customHeight="1" x14ac:dyDescent="0.2">
      <c r="A14" s="109"/>
      <c r="B14" s="304" t="s">
        <v>195</v>
      </c>
      <c r="C14" s="137"/>
      <c r="D14" s="7" t="s">
        <v>196</v>
      </c>
      <c r="E14" s="7" t="s">
        <v>196</v>
      </c>
      <c r="F14" s="7" t="s">
        <v>197</v>
      </c>
      <c r="G14" s="7" t="s">
        <v>197</v>
      </c>
      <c r="H14" s="7" t="s">
        <v>198</v>
      </c>
      <c r="I14" s="7" t="s">
        <v>198</v>
      </c>
      <c r="J14" s="7" t="s">
        <v>199</v>
      </c>
      <c r="K14" s="7" t="s">
        <v>199</v>
      </c>
      <c r="L14" s="7" t="s">
        <v>200</v>
      </c>
      <c r="M14" s="7" t="s">
        <v>200</v>
      </c>
      <c r="N14" s="7" t="s">
        <v>200</v>
      </c>
      <c r="O14" s="7" t="s">
        <v>200</v>
      </c>
      <c r="P14" s="7" t="s">
        <v>161</v>
      </c>
      <c r="Q14" s="7" t="s">
        <v>161</v>
      </c>
      <c r="R14" s="110" t="s">
        <v>65</v>
      </c>
      <c r="S14" s="110" t="s">
        <v>65</v>
      </c>
    </row>
    <row r="15" spans="1:19" ht="11.1" customHeight="1" x14ac:dyDescent="0.2">
      <c r="A15" s="109"/>
      <c r="B15" s="106"/>
      <c r="C15" s="15" t="s">
        <v>201</v>
      </c>
      <c r="D15" s="15" t="s">
        <v>88</v>
      </c>
      <c r="E15" s="15" t="s">
        <v>88</v>
      </c>
      <c r="F15" s="15" t="s">
        <v>89</v>
      </c>
      <c r="G15" s="15" t="s">
        <v>89</v>
      </c>
      <c r="H15" s="15" t="s">
        <v>90</v>
      </c>
      <c r="I15" s="15" t="s">
        <v>90</v>
      </c>
      <c r="J15" s="15" t="s">
        <v>91</v>
      </c>
      <c r="K15" s="15" t="s">
        <v>91</v>
      </c>
      <c r="L15" s="15" t="s">
        <v>92</v>
      </c>
      <c r="M15" s="15" t="s">
        <v>92</v>
      </c>
      <c r="N15" s="15" t="s">
        <v>93</v>
      </c>
      <c r="O15" s="15" t="s">
        <v>93</v>
      </c>
      <c r="P15" s="15" t="s">
        <v>94</v>
      </c>
      <c r="Q15" s="15" t="s">
        <v>94</v>
      </c>
      <c r="R15" s="168" t="s">
        <v>167</v>
      </c>
      <c r="S15" s="168" t="s">
        <v>167</v>
      </c>
    </row>
    <row r="16" spans="1:19" customFormat="1" ht="12.75" customHeight="1" x14ac:dyDescent="0.25">
      <c r="A16" s="171"/>
      <c r="B16" s="259" t="s">
        <v>168</v>
      </c>
      <c r="C16" s="262" t="s">
        <v>202</v>
      </c>
      <c r="D16" s="263">
        <f>'Sch B-10'!E45</f>
        <v>7070531</v>
      </c>
      <c r="E16" s="263">
        <f>'Sch B-10'!F45</f>
        <v>7580766</v>
      </c>
      <c r="F16" s="263">
        <f>'Sch B-10'!E46</f>
        <v>3716856</v>
      </c>
      <c r="G16" s="263">
        <f>'Sch B-10'!F46</f>
        <v>4017056</v>
      </c>
      <c r="H16" s="263">
        <f>'Sch B-10'!E47</f>
        <v>1637003</v>
      </c>
      <c r="I16" s="263">
        <f>'Sch B-10'!F47</f>
        <v>1647203</v>
      </c>
      <c r="J16" s="263">
        <f>'Sch B-10'!E48</f>
        <v>64700</v>
      </c>
      <c r="K16" s="263">
        <f>'Sch B-10'!F48</f>
        <v>64700</v>
      </c>
      <c r="L16" s="263">
        <f>'Sch B-11'!E29</f>
        <v>376692</v>
      </c>
      <c r="M16" s="263">
        <f>'Sch B-11'!F29</f>
        <v>399292</v>
      </c>
      <c r="N16" s="263">
        <f>'Sch B-11'!E31+'Sch B-11'!E32+'Sch B-11'!E33+'Sch B-11'!E34+'Sch B-11'!E35</f>
        <v>4145640</v>
      </c>
      <c r="O16" s="263">
        <f>'Sch B-11'!F31+'Sch B-11'!F32+'Sch B-11'!F33+'Sch B-11'!F34+'Sch B-11'!F35</f>
        <v>4145640</v>
      </c>
      <c r="P16" s="263">
        <f>'Sch B-11'!E42</f>
        <v>6126942</v>
      </c>
      <c r="Q16" s="263">
        <f>'Sch B-11'!F42</f>
        <v>6685741</v>
      </c>
      <c r="R16" s="264">
        <f>D16+F16+H16+J16+L16+N16+P16</f>
        <v>23138364</v>
      </c>
      <c r="S16" s="179">
        <f>E16+G16+I16+K16+M16+O16+Q16</f>
        <v>24540398</v>
      </c>
    </row>
    <row r="17" spans="1:19" ht="12.75" customHeight="1" x14ac:dyDescent="0.2">
      <c r="A17" s="171"/>
      <c r="B17" s="259" t="s">
        <v>169</v>
      </c>
      <c r="C17" s="42" t="s">
        <v>203</v>
      </c>
      <c r="D17" s="263"/>
      <c r="E17" s="263"/>
      <c r="F17" s="263"/>
      <c r="G17" s="263"/>
      <c r="H17" s="263">
        <f>'Sch B-14 FE'!E40</f>
        <v>0</v>
      </c>
      <c r="I17" s="263">
        <f>'Sch B-14 FE'!F40</f>
        <v>75000</v>
      </c>
      <c r="J17" s="263">
        <v>0</v>
      </c>
      <c r="K17" s="263"/>
      <c r="L17" s="263"/>
      <c r="M17" s="263"/>
      <c r="N17" s="263"/>
      <c r="O17" s="263"/>
      <c r="P17" s="263">
        <f>'Sch B-14 FE'!E49</f>
        <v>100000</v>
      </c>
      <c r="Q17" s="263">
        <f>'Sch B-14 FE'!F49</f>
        <v>25000</v>
      </c>
      <c r="R17" s="264">
        <f t="shared" ref="R16:S20" si="0">D17+F17+H17+J17+L17+N17+P17</f>
        <v>100000</v>
      </c>
      <c r="S17" s="179">
        <f t="shared" si="0"/>
        <v>100000</v>
      </c>
    </row>
    <row r="18" spans="1:19" ht="12.75" customHeight="1" x14ac:dyDescent="0.2">
      <c r="A18" s="171"/>
      <c r="B18" s="259" t="s">
        <v>170</v>
      </c>
      <c r="C18" s="42" t="s">
        <v>203</v>
      </c>
      <c r="D18" s="263">
        <f>'Sch B-14 MA'!E38</f>
        <v>342000</v>
      </c>
      <c r="E18" s="263">
        <f>'Sch B-14 MA'!F38</f>
        <v>342000</v>
      </c>
      <c r="F18" s="263">
        <f>'Sch B-14 MA'!E39</f>
        <v>21446</v>
      </c>
      <c r="G18" s="263">
        <f>'Sch B-14 MA'!F39</f>
        <v>21446</v>
      </c>
      <c r="H18" s="263">
        <f>'Sch B-14 MA'!E40</f>
        <v>170040</v>
      </c>
      <c r="I18" s="263">
        <f>'Sch B-14 MA'!F40</f>
        <v>170040</v>
      </c>
      <c r="J18" s="263">
        <f>'Sch B-14 MA'!E41</f>
        <v>10000</v>
      </c>
      <c r="K18" s="263">
        <f>'Sch B-14 MA'!F41</f>
        <v>10000</v>
      </c>
      <c r="L18" s="263">
        <v>0</v>
      </c>
      <c r="M18" s="263"/>
      <c r="N18" s="263">
        <f>'Sch B-14 MA'!E49</f>
        <v>100000</v>
      </c>
      <c r="O18" s="263">
        <f>'Sch B-14 MA'!F49</f>
        <v>100000</v>
      </c>
      <c r="P18" s="263">
        <f>'Sch B-14 MA'!E54</f>
        <v>579497</v>
      </c>
      <c r="Q18" s="263">
        <f>'Sch B-14 MA'!F54</f>
        <v>579497</v>
      </c>
      <c r="R18" s="264">
        <f t="shared" si="0"/>
        <v>1222983</v>
      </c>
      <c r="S18" s="179">
        <f t="shared" si="0"/>
        <v>1222983</v>
      </c>
    </row>
    <row r="19" spans="1:19" ht="12.75" customHeight="1" x14ac:dyDescent="0.2">
      <c r="A19" s="171"/>
      <c r="B19" s="259" t="s">
        <v>171</v>
      </c>
      <c r="C19" s="42" t="s">
        <v>204</v>
      </c>
      <c r="D19" s="263"/>
      <c r="E19" s="263"/>
      <c r="F19" s="263"/>
      <c r="G19" s="263"/>
      <c r="H19" s="263"/>
      <c r="I19" s="263"/>
      <c r="J19" s="263">
        <f>'Sch B-14 CP'!E38</f>
        <v>4430425</v>
      </c>
      <c r="K19" s="263">
        <f>'Sch B-14 CP'!F38</f>
        <v>4587925</v>
      </c>
      <c r="L19" s="263"/>
      <c r="M19" s="263"/>
      <c r="N19" s="263"/>
      <c r="O19" s="263"/>
      <c r="P19" s="263">
        <f>'Sch B-14 CP'!E49</f>
        <v>490936</v>
      </c>
      <c r="Q19" s="263">
        <f>'Sch B-14 CP'!F49</f>
        <v>377436</v>
      </c>
      <c r="R19" s="264">
        <f t="shared" si="0"/>
        <v>4921361</v>
      </c>
      <c r="S19" s="179">
        <f t="shared" si="0"/>
        <v>4965361</v>
      </c>
    </row>
    <row r="20" spans="1:19" ht="12.75" customHeight="1" x14ac:dyDescent="0.2">
      <c r="A20" s="171"/>
      <c r="B20" s="259" t="s">
        <v>172</v>
      </c>
      <c r="C20" s="42" t="s">
        <v>203</v>
      </c>
      <c r="D20" s="263">
        <f>'Sch B-14 Gnts'!G36</f>
        <v>237000</v>
      </c>
      <c r="E20" s="263">
        <f>'Sch B-14 Gnts'!H36</f>
        <v>500000</v>
      </c>
      <c r="F20" s="263">
        <f>'Sch B-14 Gnts'!G37</f>
        <v>128423</v>
      </c>
      <c r="G20" s="263">
        <f>'Sch B-14 Gnts'!H37</f>
        <v>127424</v>
      </c>
      <c r="H20" s="263">
        <f>'Sch B-14 Gnts'!G38</f>
        <v>133028</v>
      </c>
      <c r="I20" s="263">
        <f>'Sch B-14 Gnts'!H38</f>
        <v>909674</v>
      </c>
      <c r="J20" s="263">
        <f>'Sch B-14 Gnts'!G39</f>
        <v>0</v>
      </c>
      <c r="K20" s="263">
        <f>'Sch B-14 Gnts'!H39</f>
        <v>0</v>
      </c>
      <c r="L20" s="263"/>
      <c r="M20" s="263"/>
      <c r="N20" s="263"/>
      <c r="O20" s="263"/>
      <c r="P20" s="263">
        <f>'Sch B-14 Gnts'!G49</f>
        <v>115557</v>
      </c>
      <c r="Q20" s="263">
        <f>'Sch B-14 Gnts'!H49</f>
        <v>77638</v>
      </c>
      <c r="R20" s="264">
        <f t="shared" si="0"/>
        <v>614008</v>
      </c>
      <c r="S20" s="264">
        <f t="shared" si="0"/>
        <v>1614736</v>
      </c>
    </row>
    <row r="21" spans="1:19" ht="11.1" customHeight="1" x14ac:dyDescent="0.2">
      <c r="A21" s="171"/>
      <c r="B21" s="259"/>
      <c r="C21" s="42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4"/>
      <c r="S21" s="22"/>
    </row>
    <row r="22" spans="1:19" ht="11.1" customHeight="1" x14ac:dyDescent="0.2">
      <c r="A22" s="171"/>
      <c r="B22" s="259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260"/>
      <c r="S22" s="23"/>
    </row>
    <row r="23" spans="1:19" ht="11.1" customHeight="1" x14ac:dyDescent="0.2">
      <c r="A23" s="171"/>
      <c r="B23" s="259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260"/>
      <c r="S23" s="23"/>
    </row>
    <row r="24" spans="1:19" ht="11.1" customHeight="1" x14ac:dyDescent="0.2">
      <c r="A24" s="171"/>
      <c r="B24" s="259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260"/>
      <c r="S24" s="23"/>
    </row>
    <row r="25" spans="1:19" ht="11.1" customHeight="1" x14ac:dyDescent="0.2">
      <c r="A25" s="171"/>
      <c r="B25" s="259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260"/>
      <c r="S25" s="23"/>
    </row>
    <row r="26" spans="1:19" ht="11.1" customHeight="1" x14ac:dyDescent="0.2">
      <c r="A26" s="171"/>
      <c r="B26" s="259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260"/>
      <c r="S26" s="23"/>
    </row>
    <row r="27" spans="1:19" ht="11.1" customHeight="1" x14ac:dyDescent="0.2">
      <c r="A27" s="171"/>
      <c r="B27" s="259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260"/>
      <c r="S27" s="23"/>
    </row>
    <row r="28" spans="1:19" ht="11.1" customHeight="1" x14ac:dyDescent="0.2">
      <c r="A28" s="171"/>
      <c r="B28" s="259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260"/>
      <c r="S28" s="23"/>
    </row>
    <row r="29" spans="1:19" ht="11.1" customHeight="1" x14ac:dyDescent="0.2">
      <c r="A29" s="171"/>
      <c r="B29" s="259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260"/>
      <c r="S29" s="23"/>
    </row>
    <row r="30" spans="1:19" ht="11.1" customHeight="1" x14ac:dyDescent="0.2">
      <c r="A30" s="171"/>
      <c r="B30" s="259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260"/>
      <c r="S30" s="23"/>
    </row>
    <row r="31" spans="1:19" ht="11.1" customHeight="1" x14ac:dyDescent="0.2">
      <c r="A31" s="171"/>
      <c r="B31" s="259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260"/>
      <c r="S31" s="23"/>
    </row>
    <row r="32" spans="1:19" ht="11.1" customHeight="1" x14ac:dyDescent="0.2">
      <c r="A32" s="171"/>
      <c r="B32" s="259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260"/>
      <c r="S32" s="23"/>
    </row>
    <row r="33" spans="1:21" ht="11.1" customHeight="1" x14ac:dyDescent="0.2">
      <c r="A33" s="171"/>
      <c r="B33" s="259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260"/>
      <c r="S33" s="23"/>
    </row>
    <row r="34" spans="1:21" ht="11.1" customHeight="1" x14ac:dyDescent="0.2">
      <c r="A34" s="171"/>
      <c r="B34" s="259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260"/>
      <c r="S34" s="23"/>
    </row>
    <row r="35" spans="1:21" ht="11.1" customHeight="1" x14ac:dyDescent="0.2">
      <c r="A35" s="171"/>
      <c r="B35" s="259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260"/>
      <c r="S35" s="23"/>
    </row>
    <row r="36" spans="1:21" ht="11.1" customHeight="1" x14ac:dyDescent="0.2">
      <c r="A36" s="171"/>
      <c r="B36" s="259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260"/>
      <c r="S36" s="23"/>
    </row>
    <row r="37" spans="1:21" s="324" customFormat="1" ht="13.5" customHeight="1" x14ac:dyDescent="0.2">
      <c r="A37" s="176"/>
      <c r="B37" s="325" t="s">
        <v>205</v>
      </c>
      <c r="C37" s="267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6"/>
      <c r="S37" s="177"/>
    </row>
    <row r="38" spans="1:21" s="324" customFormat="1" ht="15" customHeight="1" thickBot="1" x14ac:dyDescent="0.25">
      <c r="A38" s="176"/>
      <c r="B38" s="268" t="s">
        <v>206</v>
      </c>
      <c r="C38" s="269"/>
      <c r="D38" s="76">
        <f>SUM(D16:D21)</f>
        <v>7649531</v>
      </c>
      <c r="E38" s="76">
        <f>SUM(E16:E22)</f>
        <v>8422766</v>
      </c>
      <c r="F38" s="76">
        <f t="shared" ref="F38:S38" si="1">SUM(F16:F21)</f>
        <v>3866725</v>
      </c>
      <c r="G38" s="76">
        <f t="shared" si="1"/>
        <v>4165926</v>
      </c>
      <c r="H38" s="76">
        <f t="shared" si="1"/>
        <v>1940071</v>
      </c>
      <c r="I38" s="76">
        <f t="shared" si="1"/>
        <v>2801917</v>
      </c>
      <c r="J38" s="76">
        <f t="shared" si="1"/>
        <v>4505125</v>
      </c>
      <c r="K38" s="76">
        <f t="shared" si="1"/>
        <v>4662625</v>
      </c>
      <c r="L38" s="76">
        <f t="shared" si="1"/>
        <v>376692</v>
      </c>
      <c r="M38" s="76">
        <f t="shared" si="1"/>
        <v>399292</v>
      </c>
      <c r="N38" s="76">
        <f t="shared" si="1"/>
        <v>4245640</v>
      </c>
      <c r="O38" s="76">
        <f t="shared" si="1"/>
        <v>4245640</v>
      </c>
      <c r="P38" s="76">
        <f t="shared" si="1"/>
        <v>7412932</v>
      </c>
      <c r="Q38" s="76">
        <f t="shared" si="1"/>
        <v>7745312</v>
      </c>
      <c r="R38" s="75">
        <f t="shared" si="1"/>
        <v>29996716</v>
      </c>
      <c r="S38" s="178">
        <f t="shared" si="1"/>
        <v>32443478</v>
      </c>
      <c r="U38" s="326"/>
    </row>
    <row r="39" spans="1:21" ht="11.1" customHeight="1" thickTop="1" x14ac:dyDescent="0.2">
      <c r="A39" s="305"/>
      <c r="B39" s="305"/>
      <c r="C39" s="305"/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  <c r="Q39" s="305"/>
      <c r="R39" s="305"/>
    </row>
    <row r="40" spans="1:21" ht="11.1" customHeight="1" x14ac:dyDescent="0.2">
      <c r="A40" s="305"/>
      <c r="B40" s="305" t="s">
        <v>207</v>
      </c>
      <c r="C40" s="305"/>
      <c r="D40" s="305"/>
      <c r="E40" s="305"/>
      <c r="F40" s="305"/>
      <c r="G40" s="305"/>
      <c r="H40" s="312"/>
      <c r="I40" s="312"/>
      <c r="J40" s="305"/>
      <c r="K40" s="312"/>
      <c r="L40" s="305"/>
      <c r="M40" s="305"/>
      <c r="N40" s="305"/>
      <c r="O40" s="312">
        <f>SUM(E37:O37)-M37</f>
        <v>0</v>
      </c>
      <c r="P40" s="305"/>
      <c r="Q40" s="305"/>
      <c r="R40" s="305"/>
    </row>
    <row r="41" spans="1:21" ht="11.1" customHeight="1" x14ac:dyDescent="0.2">
      <c r="A41" s="305"/>
      <c r="B41" s="327" t="s">
        <v>208</v>
      </c>
      <c r="C41" s="305"/>
      <c r="D41" s="305"/>
      <c r="E41" s="305"/>
      <c r="F41" s="312"/>
      <c r="G41" s="312"/>
      <c r="H41" s="305"/>
      <c r="I41" s="312"/>
      <c r="J41" s="305"/>
      <c r="K41" s="312"/>
      <c r="L41" s="305"/>
      <c r="M41" s="305"/>
      <c r="N41" s="305"/>
      <c r="O41" s="305"/>
      <c r="P41" s="305"/>
      <c r="Q41" s="305"/>
      <c r="R41" s="305"/>
    </row>
    <row r="42" spans="1:21" ht="11.1" customHeight="1" x14ac:dyDescent="0.2">
      <c r="A42" s="305"/>
      <c r="B42" s="327" t="s">
        <v>209</v>
      </c>
      <c r="C42" s="305"/>
      <c r="D42" s="305"/>
      <c r="E42" s="305"/>
      <c r="F42" s="305"/>
      <c r="G42" s="305"/>
      <c r="H42" s="312"/>
      <c r="I42" s="305"/>
      <c r="J42" s="305"/>
      <c r="K42" s="312"/>
      <c r="L42" s="305"/>
      <c r="M42" s="305"/>
      <c r="N42" s="305"/>
      <c r="O42" s="305"/>
      <c r="P42" s="305"/>
      <c r="Q42" s="305"/>
      <c r="R42" s="305"/>
    </row>
    <row r="43" spans="1:21" ht="11.1" customHeight="1" x14ac:dyDescent="0.2">
      <c r="A43" s="305"/>
      <c r="B43" s="327" t="s">
        <v>210</v>
      </c>
      <c r="C43" s="305"/>
      <c r="D43" s="305"/>
      <c r="E43" s="305"/>
      <c r="F43" s="305"/>
      <c r="G43" s="305"/>
      <c r="H43" s="305"/>
      <c r="I43" s="305"/>
      <c r="J43" s="305"/>
      <c r="K43" s="312"/>
      <c r="L43" s="305"/>
      <c r="M43" s="305"/>
      <c r="N43" s="305"/>
      <c r="O43" s="305"/>
      <c r="P43" s="305"/>
      <c r="Q43" s="305"/>
      <c r="R43" s="305"/>
    </row>
    <row r="44" spans="1:21" ht="11.1" customHeight="1" x14ac:dyDescent="0.2">
      <c r="A44" s="305"/>
      <c r="B44" s="305" t="s">
        <v>211</v>
      </c>
      <c r="C44" s="305"/>
      <c r="D44" s="305"/>
      <c r="E44" s="305"/>
      <c r="F44" s="305"/>
      <c r="G44" s="305"/>
      <c r="H44" s="305"/>
      <c r="I44" s="305"/>
      <c r="J44" s="305"/>
      <c r="K44" s="312"/>
      <c r="L44" s="305"/>
      <c r="M44" s="305"/>
      <c r="N44" s="305"/>
      <c r="O44" s="305"/>
      <c r="P44" s="305"/>
      <c r="Q44" s="305"/>
      <c r="R44" s="305"/>
      <c r="S44" s="315" t="s">
        <v>212</v>
      </c>
    </row>
    <row r="45" spans="1:21" ht="11.1" customHeight="1" x14ac:dyDescent="0.2">
      <c r="A45" s="305"/>
      <c r="C45" s="305"/>
      <c r="D45" s="305"/>
      <c r="E45" s="305"/>
      <c r="F45" s="305"/>
      <c r="G45" s="305"/>
      <c r="H45" s="305"/>
      <c r="I45" s="305"/>
      <c r="J45" s="305"/>
      <c r="K45" s="305"/>
      <c r="L45" s="305"/>
      <c r="M45" s="305"/>
      <c r="N45" s="305"/>
      <c r="O45" s="305"/>
      <c r="P45" s="305"/>
      <c r="Q45" s="305"/>
      <c r="R45" s="315" t="s">
        <v>212</v>
      </c>
      <c r="S45" s="310" t="s">
        <v>213</v>
      </c>
    </row>
    <row r="46" spans="1:21" ht="11.1" customHeight="1" x14ac:dyDescent="0.2">
      <c r="B46" s="328" t="s">
        <v>214</v>
      </c>
      <c r="P46" s="310"/>
      <c r="Q46" s="310"/>
      <c r="R46" s="310" t="s">
        <v>213</v>
      </c>
    </row>
    <row r="47" spans="1:21" ht="11.1" customHeight="1" x14ac:dyDescent="0.2">
      <c r="P47" s="320"/>
      <c r="Q47" s="320"/>
      <c r="R47" s="321"/>
    </row>
  </sheetData>
  <mergeCells count="2">
    <mergeCell ref="M5:S5"/>
    <mergeCell ref="M6:S6"/>
  </mergeCells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4023-52BA-4707-A4C0-7BC47AF55CB7}">
  <sheetPr>
    <tabColor rgb="FF92D050"/>
  </sheetPr>
  <dimension ref="A1:F62"/>
  <sheetViews>
    <sheetView topLeftCell="A14" workbookViewId="0">
      <selection activeCell="C39" sqref="C39:D39"/>
    </sheetView>
  </sheetViews>
  <sheetFormatPr defaultRowHeight="15" x14ac:dyDescent="0.25"/>
  <cols>
    <col min="1" max="1" width="2.28515625" customWidth="1"/>
    <col min="2" max="2" width="33.140625" customWidth="1"/>
    <col min="3" max="6" width="14" customWidth="1"/>
    <col min="7" max="7" width="9.140625" customWidth="1"/>
    <col min="8" max="8" width="15" customWidth="1"/>
    <col min="9" max="9" width="9.28515625" customWidth="1"/>
    <col min="10" max="10" width="15.7109375" customWidth="1"/>
    <col min="11" max="11" width="9.140625" customWidth="1"/>
    <col min="12" max="12" width="0" hidden="1" customWidth="1"/>
    <col min="13" max="15" width="9.140625" customWidth="1"/>
    <col min="16" max="16" width="0" hidden="1" customWidth="1"/>
  </cols>
  <sheetData>
    <row r="1" spans="2:6" ht="9.9499999999999993" customHeight="1" x14ac:dyDescent="0.25"/>
    <row r="2" spans="2:6" ht="9.9499999999999993" customHeight="1" x14ac:dyDescent="0.25"/>
    <row r="3" spans="2:6" ht="9.9499999999999993" customHeight="1" x14ac:dyDescent="0.25">
      <c r="B3" s="182"/>
      <c r="C3" s="182"/>
      <c r="D3" s="182"/>
      <c r="E3" s="182"/>
      <c r="F3" s="182"/>
    </row>
    <row r="4" spans="2:6" ht="9.9499999999999993" customHeight="1" x14ac:dyDescent="0.25">
      <c r="B4" s="92"/>
      <c r="C4" s="9" t="s">
        <v>88</v>
      </c>
      <c r="D4" s="9" t="s">
        <v>89</v>
      </c>
      <c r="E4" s="9" t="s">
        <v>90</v>
      </c>
      <c r="F4" s="8" t="s">
        <v>91</v>
      </c>
    </row>
    <row r="5" spans="2:6" ht="9.9499999999999993" customHeight="1" x14ac:dyDescent="0.25">
      <c r="B5" s="103"/>
      <c r="C5" s="137"/>
      <c r="D5" s="137"/>
      <c r="E5" s="438" t="s">
        <v>215</v>
      </c>
      <c r="F5" s="439"/>
    </row>
    <row r="6" spans="2:6" ht="10.5" customHeight="1" x14ac:dyDescent="0.25">
      <c r="B6" s="103"/>
      <c r="C6" s="137"/>
      <c r="D6" s="7" t="s">
        <v>44</v>
      </c>
      <c r="E6" s="137"/>
      <c r="F6" s="138"/>
    </row>
    <row r="7" spans="2:6" ht="10.5" hidden="1" customHeight="1" x14ac:dyDescent="0.25">
      <c r="B7" s="87"/>
      <c r="C7" s="16" t="s">
        <v>216</v>
      </c>
      <c r="D7" s="7" t="s">
        <v>217</v>
      </c>
      <c r="E7" s="7"/>
      <c r="F7" s="110"/>
    </row>
    <row r="8" spans="2:6" ht="12" customHeight="1" x14ac:dyDescent="0.25">
      <c r="B8" s="91" t="s">
        <v>218</v>
      </c>
      <c r="C8" s="16" t="s">
        <v>219</v>
      </c>
      <c r="D8" s="7" t="s">
        <v>219</v>
      </c>
      <c r="E8" s="7" t="s">
        <v>220</v>
      </c>
      <c r="F8" s="110" t="s">
        <v>221</v>
      </c>
    </row>
    <row r="9" spans="2:6" ht="13.5" customHeight="1" x14ac:dyDescent="0.25">
      <c r="B9" s="139"/>
      <c r="C9" s="188">
        <v>45107</v>
      </c>
      <c r="D9" s="188">
        <v>45473</v>
      </c>
      <c r="E9" s="188" t="s">
        <v>222</v>
      </c>
      <c r="F9" s="102" t="s">
        <v>222</v>
      </c>
    </row>
    <row r="10" spans="2:6" ht="11.25" customHeight="1" x14ac:dyDescent="0.25">
      <c r="B10" s="201" t="s">
        <v>96</v>
      </c>
      <c r="C10" s="276"/>
      <c r="D10" s="276"/>
      <c r="E10" s="276"/>
      <c r="F10" s="277"/>
    </row>
    <row r="11" spans="2:6" ht="12" customHeight="1" x14ac:dyDescent="0.25">
      <c r="B11" s="201" t="s">
        <v>223</v>
      </c>
      <c r="C11" s="278"/>
      <c r="D11" s="278"/>
      <c r="E11" s="278"/>
      <c r="F11" s="279"/>
    </row>
    <row r="12" spans="2:6" ht="12" customHeight="1" x14ac:dyDescent="0.25">
      <c r="B12" s="201" t="s">
        <v>224</v>
      </c>
      <c r="C12" s="278">
        <v>4997722</v>
      </c>
      <c r="D12" s="278">
        <v>4784964</v>
      </c>
      <c r="E12" s="278">
        <v>7243078</v>
      </c>
      <c r="F12" s="279">
        <v>7243078</v>
      </c>
    </row>
    <row r="13" spans="2:6" ht="12" customHeight="1" x14ac:dyDescent="0.25">
      <c r="B13" s="201"/>
      <c r="C13" s="278"/>
      <c r="D13" s="278"/>
      <c r="E13" s="278"/>
      <c r="F13" s="279">
        <v>0</v>
      </c>
    </row>
    <row r="14" spans="2:6" ht="12" customHeight="1" x14ac:dyDescent="0.25">
      <c r="B14" s="201"/>
      <c r="C14" s="278"/>
      <c r="D14" s="278"/>
      <c r="E14" s="278"/>
      <c r="F14" s="279">
        <v>0</v>
      </c>
    </row>
    <row r="15" spans="2:6" ht="12" customHeight="1" x14ac:dyDescent="0.25">
      <c r="B15" s="201"/>
      <c r="C15" s="278"/>
      <c r="D15" s="278"/>
      <c r="E15" s="278"/>
      <c r="F15" s="279">
        <v>0</v>
      </c>
    </row>
    <row r="16" spans="2:6" s="324" customFormat="1" ht="12" customHeight="1" x14ac:dyDescent="0.2">
      <c r="B16" s="38" t="s">
        <v>225</v>
      </c>
      <c r="C16" s="280">
        <f>SUM(C12:C15)</f>
        <v>4997722</v>
      </c>
      <c r="D16" s="280">
        <f>SUM(D12:D15)</f>
        <v>4784964</v>
      </c>
      <c r="E16" s="280">
        <f>SUM(E12:E15)</f>
        <v>7243078</v>
      </c>
      <c r="F16" s="281">
        <f>SUM(F12:F15)</f>
        <v>7243078</v>
      </c>
    </row>
    <row r="17" spans="1:6" ht="12" customHeight="1" x14ac:dyDescent="0.25">
      <c r="B17" s="201"/>
      <c r="C17" s="278"/>
      <c r="D17" s="278"/>
      <c r="E17" s="278"/>
      <c r="F17" s="279"/>
    </row>
    <row r="18" spans="1:6" ht="12" customHeight="1" x14ac:dyDescent="0.25">
      <c r="B18" s="201" t="s">
        <v>226</v>
      </c>
      <c r="C18" s="278"/>
      <c r="D18" s="278"/>
      <c r="E18" s="278"/>
      <c r="F18" s="279"/>
    </row>
    <row r="19" spans="1:6" ht="12" customHeight="1" x14ac:dyDescent="0.25">
      <c r="B19" s="201"/>
      <c r="C19" s="278"/>
      <c r="D19" s="278"/>
      <c r="E19" s="278"/>
      <c r="F19" s="279"/>
    </row>
    <row r="20" spans="1:6" ht="12" customHeight="1" x14ac:dyDescent="0.25">
      <c r="B20" s="201" t="s">
        <v>227</v>
      </c>
      <c r="C20" s="278">
        <v>2592606</v>
      </c>
      <c r="D20" s="278">
        <v>3144610</v>
      </c>
      <c r="E20" s="278">
        <v>2483759</v>
      </c>
      <c r="F20" s="279">
        <v>2483759</v>
      </c>
    </row>
    <row r="21" spans="1:6" s="324" customFormat="1" ht="12" customHeight="1" x14ac:dyDescent="0.25">
      <c r="A21"/>
      <c r="B21" s="38" t="s">
        <v>228</v>
      </c>
      <c r="C21" s="280">
        <f>SUM(C20)</f>
        <v>2592606</v>
      </c>
      <c r="D21" s="280">
        <f>SUM(D20)</f>
        <v>3144610</v>
      </c>
      <c r="E21" s="280">
        <f>SUM(E20)</f>
        <v>2483759</v>
      </c>
      <c r="F21" s="281">
        <f>SUM(F20)</f>
        <v>2483759</v>
      </c>
    </row>
    <row r="22" spans="1:6" ht="12" customHeight="1" x14ac:dyDescent="0.25">
      <c r="B22" s="201"/>
      <c r="C22" s="278"/>
      <c r="D22" s="278"/>
      <c r="E22" s="278"/>
      <c r="F22" s="277"/>
    </row>
    <row r="23" spans="1:6" ht="12" customHeight="1" x14ac:dyDescent="0.25">
      <c r="B23" s="201" t="s">
        <v>229</v>
      </c>
      <c r="C23" s="278"/>
      <c r="D23" s="278"/>
      <c r="E23" s="278"/>
      <c r="F23" s="279"/>
    </row>
    <row r="24" spans="1:6" ht="12" customHeight="1" x14ac:dyDescent="0.25">
      <c r="B24" s="201" t="s">
        <v>230</v>
      </c>
      <c r="C24" s="278"/>
      <c r="D24" s="278"/>
      <c r="E24" s="278"/>
      <c r="F24" s="279"/>
    </row>
    <row r="25" spans="1:6" ht="12" customHeight="1" x14ac:dyDescent="0.25">
      <c r="B25" s="99" t="s">
        <v>231</v>
      </c>
      <c r="C25" s="278">
        <v>93186</v>
      </c>
      <c r="D25" s="278">
        <v>10750</v>
      </c>
      <c r="E25" s="278">
        <v>30000</v>
      </c>
      <c r="F25" s="279">
        <v>30000</v>
      </c>
    </row>
    <row r="26" spans="1:6" ht="12" customHeight="1" x14ac:dyDescent="0.25">
      <c r="B26" s="201" t="s">
        <v>232</v>
      </c>
      <c r="C26" s="278">
        <v>2411423</v>
      </c>
      <c r="D26" s="278">
        <v>2161000</v>
      </c>
      <c r="E26" s="278">
        <v>2112000</v>
      </c>
      <c r="F26" s="279">
        <v>2112000</v>
      </c>
    </row>
    <row r="27" spans="1:6" s="324" customFormat="1" ht="12" customHeight="1" x14ac:dyDescent="0.2">
      <c r="B27" s="38" t="s">
        <v>228</v>
      </c>
      <c r="C27" s="280">
        <f>SUM(C25:C26)</f>
        <v>2504609</v>
      </c>
      <c r="D27" s="280">
        <f>SUM(D25:D26)</f>
        <v>2171750</v>
      </c>
      <c r="E27" s="280">
        <f>SUM(E25:E26)</f>
        <v>2142000</v>
      </c>
      <c r="F27" s="281">
        <f>SUM(F25:F26)</f>
        <v>2142000</v>
      </c>
    </row>
    <row r="28" spans="1:6" ht="12" customHeight="1" x14ac:dyDescent="0.25">
      <c r="B28" s="201"/>
      <c r="C28" s="278"/>
      <c r="D28" s="278"/>
      <c r="E28" s="278"/>
      <c r="F28" s="279"/>
    </row>
    <row r="29" spans="1:6" ht="12" customHeight="1" x14ac:dyDescent="0.25">
      <c r="B29" s="201" t="s">
        <v>233</v>
      </c>
      <c r="C29" s="278"/>
      <c r="D29" s="278"/>
      <c r="E29" s="278"/>
      <c r="F29" s="279"/>
    </row>
    <row r="30" spans="1:6" ht="12" customHeight="1" x14ac:dyDescent="0.25">
      <c r="B30" s="201" t="s">
        <v>234</v>
      </c>
      <c r="C30" s="278">
        <v>227724</v>
      </c>
      <c r="D30" s="278">
        <v>1059256</v>
      </c>
      <c r="E30" s="278">
        <v>0</v>
      </c>
      <c r="F30" s="279">
        <v>1118034</v>
      </c>
    </row>
    <row r="31" spans="1:6" s="324" customFormat="1" ht="12" customHeight="1" x14ac:dyDescent="0.2">
      <c r="B31" s="38" t="s">
        <v>228</v>
      </c>
      <c r="C31" s="280">
        <f>SUM(C29:C30)</f>
        <v>227724</v>
      </c>
      <c r="D31" s="280">
        <f>SUM(D29:D30)</f>
        <v>1059256</v>
      </c>
      <c r="E31" s="280">
        <f>SUM(E29:E30)</f>
        <v>0</v>
      </c>
      <c r="F31" s="281">
        <f>SUM(F29:F30)</f>
        <v>1118034</v>
      </c>
    </row>
    <row r="32" spans="1:6" ht="12" customHeight="1" x14ac:dyDescent="0.25">
      <c r="B32" s="201"/>
      <c r="C32" s="278"/>
      <c r="D32" s="278"/>
      <c r="E32" s="278"/>
      <c r="F32" s="279"/>
    </row>
    <row r="33" spans="2:6" ht="12" customHeight="1" x14ac:dyDescent="0.25">
      <c r="B33" s="201" t="s">
        <v>235</v>
      </c>
      <c r="C33" s="278"/>
      <c r="D33" s="278"/>
      <c r="E33" s="278"/>
      <c r="F33" s="279"/>
    </row>
    <row r="34" spans="2:6" ht="12" customHeight="1" x14ac:dyDescent="0.25">
      <c r="B34" s="201" t="s">
        <v>236</v>
      </c>
      <c r="C34" s="278"/>
      <c r="D34" s="278"/>
      <c r="E34" s="278"/>
      <c r="F34" s="279"/>
    </row>
    <row r="35" spans="2:6" ht="12" customHeight="1" x14ac:dyDescent="0.25">
      <c r="B35" s="201" t="s">
        <v>237</v>
      </c>
      <c r="C35" s="278">
        <v>418471</v>
      </c>
      <c r="D35" s="278">
        <v>403000</v>
      </c>
      <c r="E35" s="278">
        <v>530000</v>
      </c>
      <c r="F35" s="279">
        <v>530000</v>
      </c>
    </row>
    <row r="36" spans="2:6" ht="12" customHeight="1" x14ac:dyDescent="0.25">
      <c r="B36" s="201" t="s">
        <v>238</v>
      </c>
      <c r="C36" s="278">
        <v>435560</v>
      </c>
      <c r="D36" s="278">
        <v>415000</v>
      </c>
      <c r="E36" s="278">
        <v>190000</v>
      </c>
      <c r="F36" s="279">
        <v>190000</v>
      </c>
    </row>
    <row r="37" spans="2:6" ht="12" customHeight="1" x14ac:dyDescent="0.25">
      <c r="B37" s="201" t="s">
        <v>239</v>
      </c>
      <c r="C37" s="278">
        <v>9610</v>
      </c>
      <c r="D37" s="278">
        <v>5000</v>
      </c>
      <c r="E37" s="278">
        <v>10000</v>
      </c>
      <c r="F37" s="279">
        <v>10000</v>
      </c>
    </row>
    <row r="38" spans="2:6" ht="12" customHeight="1" x14ac:dyDescent="0.25">
      <c r="B38" s="201" t="s">
        <v>240</v>
      </c>
      <c r="C38" s="278">
        <v>1311649</v>
      </c>
      <c r="D38" s="278">
        <v>1110736</v>
      </c>
      <c r="E38" s="278">
        <v>10000</v>
      </c>
      <c r="F38" s="279">
        <v>10000</v>
      </c>
    </row>
    <row r="39" spans="2:6" s="324" customFormat="1" ht="12" customHeight="1" x14ac:dyDescent="0.2">
      <c r="B39" s="38" t="s">
        <v>228</v>
      </c>
      <c r="C39" s="280">
        <f>SUM(C35:C38)</f>
        <v>2175290</v>
      </c>
      <c r="D39" s="280">
        <f>SUM(D35:D38)</f>
        <v>1933736</v>
      </c>
      <c r="E39" s="280">
        <f>SUM(E35:E38)</f>
        <v>740000</v>
      </c>
      <c r="F39" s="281">
        <f>SUM(F35:F38)</f>
        <v>740000</v>
      </c>
    </row>
    <row r="40" spans="2:6" ht="12" customHeight="1" x14ac:dyDescent="0.25">
      <c r="B40" s="201"/>
      <c r="C40" s="278"/>
      <c r="D40" s="278"/>
      <c r="E40" s="278"/>
      <c r="F40" s="279"/>
    </row>
    <row r="41" spans="2:6" ht="12" customHeight="1" x14ac:dyDescent="0.25">
      <c r="B41" s="201" t="s">
        <v>241</v>
      </c>
      <c r="C41" s="278"/>
      <c r="D41" s="278"/>
      <c r="E41" s="278"/>
      <c r="F41" s="279"/>
    </row>
    <row r="42" spans="2:6" ht="12" customHeight="1" x14ac:dyDescent="0.25">
      <c r="B42" s="201" t="s">
        <v>223</v>
      </c>
      <c r="C42" s="278"/>
      <c r="D42" s="278"/>
      <c r="E42" s="278"/>
      <c r="F42" s="279"/>
    </row>
    <row r="43" spans="2:6" ht="11.25" customHeight="1" x14ac:dyDescent="0.25">
      <c r="B43" s="99" t="s">
        <v>242</v>
      </c>
      <c r="C43" s="278">
        <v>137486</v>
      </c>
      <c r="D43" s="278">
        <v>35000</v>
      </c>
      <c r="E43" s="278">
        <v>35000</v>
      </c>
      <c r="F43" s="279">
        <v>319000</v>
      </c>
    </row>
    <row r="44" spans="2:6" ht="11.25" customHeight="1" x14ac:dyDescent="0.25">
      <c r="B44" s="192" t="s">
        <v>243</v>
      </c>
      <c r="C44" s="282">
        <v>88562</v>
      </c>
      <c r="D44" s="283"/>
      <c r="E44" s="282"/>
      <c r="F44" s="283"/>
    </row>
    <row r="45" spans="2:6" ht="9.9499999999999993" customHeight="1" x14ac:dyDescent="0.25">
      <c r="B45" s="193"/>
      <c r="C45" s="277"/>
      <c r="D45" s="264"/>
      <c r="E45" s="277"/>
      <c r="F45" s="277"/>
    </row>
    <row r="46" spans="2:6" s="324" customFormat="1" ht="12" customHeight="1" x14ac:dyDescent="0.2">
      <c r="B46" s="104" t="s">
        <v>228</v>
      </c>
      <c r="C46" s="284">
        <f>SUM(C42:C44)</f>
        <v>226048</v>
      </c>
      <c r="D46" s="284">
        <f>SUM(D42:D44)</f>
        <v>35000</v>
      </c>
      <c r="E46" s="284">
        <f>SUM(E42:E44)</f>
        <v>35000</v>
      </c>
      <c r="F46" s="284">
        <f>SUM(F42:F44)</f>
        <v>319000</v>
      </c>
    </row>
    <row r="47" spans="2:6" ht="9.9499999999999993" customHeight="1" x14ac:dyDescent="0.25">
      <c r="B47" s="201"/>
      <c r="C47" s="278"/>
      <c r="D47" s="278"/>
      <c r="E47" s="278"/>
      <c r="F47" s="279"/>
    </row>
    <row r="48" spans="2:6" ht="9.9499999999999993" customHeight="1" x14ac:dyDescent="0.25">
      <c r="B48" s="201"/>
      <c r="C48" s="278"/>
      <c r="D48" s="278"/>
      <c r="E48" s="278"/>
      <c r="F48" s="279"/>
    </row>
    <row r="49" spans="2:6" ht="9.9499999999999993" customHeight="1" x14ac:dyDescent="0.25">
      <c r="B49" s="201"/>
      <c r="C49" s="278"/>
      <c r="D49" s="278"/>
      <c r="E49" s="278"/>
      <c r="F49" s="279"/>
    </row>
    <row r="50" spans="2:6" ht="9.75" customHeight="1" x14ac:dyDescent="0.25">
      <c r="B50" s="192"/>
      <c r="C50" s="283"/>
      <c r="D50" s="283"/>
      <c r="E50" s="283"/>
      <c r="F50" s="283"/>
    </row>
    <row r="51" spans="2:6" ht="9.9499999999999993" customHeight="1" x14ac:dyDescent="0.25">
      <c r="B51" s="192"/>
      <c r="C51" s="277"/>
      <c r="D51" s="277"/>
      <c r="E51" s="277"/>
      <c r="F51" s="277"/>
    </row>
    <row r="52" spans="2:6" s="324" customFormat="1" ht="15" customHeight="1" thickBot="1" x14ac:dyDescent="0.25">
      <c r="B52" s="98" t="s">
        <v>244</v>
      </c>
      <c r="C52" s="285">
        <f>C46+C39+C31+C27+C21+C16</f>
        <v>12723999</v>
      </c>
      <c r="D52" s="285">
        <f>D46+D39+D31+D27+D21+D16</f>
        <v>13129316</v>
      </c>
      <c r="E52" s="285">
        <f>E46+E39+E31+E27+E21+E16</f>
        <v>12643837</v>
      </c>
      <c r="F52" s="286">
        <f>F46+F39+F31+F27+F21+F16</f>
        <v>14045871</v>
      </c>
    </row>
    <row r="53" spans="2:6" ht="9.9499999999999993" customHeight="1" thickTop="1" x14ac:dyDescent="0.25">
      <c r="B53" s="329"/>
      <c r="C53" s="329"/>
      <c r="D53" s="329"/>
      <c r="E53" s="329"/>
      <c r="F53" s="329"/>
    </row>
    <row r="54" spans="2:6" ht="9.9499999999999993" customHeight="1" x14ac:dyDescent="0.25">
      <c r="B54" s="329"/>
      <c r="C54" s="329"/>
      <c r="D54" s="329"/>
      <c r="E54" s="329"/>
      <c r="F54" s="329"/>
    </row>
    <row r="55" spans="2:6" ht="12" customHeight="1" x14ac:dyDescent="0.25">
      <c r="B55" s="329"/>
      <c r="C55" s="238" t="s">
        <v>245</v>
      </c>
      <c r="D55" s="238"/>
      <c r="E55" s="329"/>
      <c r="F55" s="329"/>
    </row>
    <row r="56" spans="2:6" ht="9.9499999999999993" customHeight="1" x14ac:dyDescent="0.25">
      <c r="B56" s="329"/>
      <c r="C56" s="440" t="s">
        <v>83</v>
      </c>
      <c r="D56" s="440"/>
      <c r="E56" s="329"/>
      <c r="F56" s="329"/>
    </row>
    <row r="57" spans="2:6" ht="9.9499999999999993" customHeight="1" x14ac:dyDescent="0.25">
      <c r="B57" s="329"/>
      <c r="E57" s="329"/>
      <c r="F57" s="329"/>
    </row>
    <row r="58" spans="2:6" ht="12" customHeight="1" x14ac:dyDescent="0.25">
      <c r="B58" s="329"/>
      <c r="C58" s="441" t="s">
        <v>246</v>
      </c>
      <c r="D58" s="441"/>
      <c r="E58" s="329"/>
      <c r="F58" s="329"/>
    </row>
    <row r="59" spans="2:6" ht="12" customHeight="1" x14ac:dyDescent="0.25">
      <c r="B59" s="329"/>
      <c r="C59" s="14"/>
      <c r="D59" s="14"/>
      <c r="E59" s="329"/>
      <c r="F59" s="329"/>
    </row>
    <row r="60" spans="2:6" ht="9.9499999999999993" customHeight="1" x14ac:dyDescent="0.25">
      <c r="B60" s="329"/>
      <c r="C60" s="329"/>
      <c r="D60" s="329"/>
      <c r="E60" s="329"/>
      <c r="F60" s="315" t="s">
        <v>247</v>
      </c>
    </row>
    <row r="61" spans="2:6" ht="9.9499999999999993" customHeight="1" x14ac:dyDescent="0.25">
      <c r="F61" s="310" t="s">
        <v>248</v>
      </c>
    </row>
    <row r="62" spans="2:6" ht="9.9499999999999993" customHeight="1" x14ac:dyDescent="0.25">
      <c r="F62" s="321"/>
    </row>
  </sheetData>
  <mergeCells count="3">
    <mergeCell ref="E5:F5"/>
    <mergeCell ref="C56:D56"/>
    <mergeCell ref="C58:D58"/>
  </mergeCells>
  <pageMargins left="0.5" right="0.5" top="0.75" bottom="0.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B2BD9-F872-4129-8884-CBEB36173D75}">
  <sheetPr>
    <tabColor rgb="FF92D050"/>
  </sheetPr>
  <dimension ref="B3:F66"/>
  <sheetViews>
    <sheetView topLeftCell="A18" workbookViewId="0">
      <selection activeCell="E16" sqref="E16"/>
    </sheetView>
  </sheetViews>
  <sheetFormatPr defaultRowHeight="15" x14ac:dyDescent="0.25"/>
  <cols>
    <col min="1" max="1" width="2.28515625" customWidth="1"/>
    <col min="2" max="2" width="33.140625" customWidth="1"/>
    <col min="3" max="5" width="14" style="332" customWidth="1"/>
    <col min="6" max="6" width="14" customWidth="1"/>
    <col min="7" max="7" width="9.140625" customWidth="1"/>
    <col min="8" max="8" width="15" customWidth="1"/>
    <col min="9" max="9" width="9.28515625" customWidth="1"/>
    <col min="10" max="10" width="15.7109375" customWidth="1"/>
    <col min="11" max="11" width="9.140625" customWidth="1"/>
    <col min="12" max="12" width="0" hidden="1" customWidth="1"/>
    <col min="13" max="15" width="9.140625" customWidth="1"/>
    <col min="16" max="16" width="0" hidden="1" customWidth="1"/>
  </cols>
  <sheetData>
    <row r="3" spans="2:6" ht="9.9499999999999993" customHeight="1" x14ac:dyDescent="0.25">
      <c r="B3" s="182"/>
      <c r="C3" s="187"/>
      <c r="D3" s="187"/>
      <c r="E3" s="187"/>
      <c r="F3" s="182"/>
    </row>
    <row r="4" spans="2:6" ht="9.9499999999999993" customHeight="1" x14ac:dyDescent="0.25">
      <c r="B4" s="92"/>
      <c r="C4" s="9" t="s">
        <v>88</v>
      </c>
      <c r="D4" s="9" t="s">
        <v>89</v>
      </c>
      <c r="E4" s="9" t="s">
        <v>90</v>
      </c>
      <c r="F4" s="8" t="s">
        <v>91</v>
      </c>
    </row>
    <row r="5" spans="2:6" ht="10.5" customHeight="1" x14ac:dyDescent="0.25">
      <c r="B5" s="103"/>
      <c r="C5" s="137"/>
      <c r="D5" s="137"/>
      <c r="E5" s="438" t="s">
        <v>215</v>
      </c>
      <c r="F5" s="439"/>
    </row>
    <row r="6" spans="2:6" ht="10.5" customHeight="1" x14ac:dyDescent="0.25">
      <c r="B6" s="103"/>
      <c r="C6" s="137"/>
      <c r="D6" s="7" t="s">
        <v>44</v>
      </c>
      <c r="E6" s="137"/>
      <c r="F6" s="138"/>
    </row>
    <row r="7" spans="2:6" ht="10.5" hidden="1" customHeight="1" x14ac:dyDescent="0.25">
      <c r="B7" s="103"/>
      <c r="C7" s="16" t="s">
        <v>216</v>
      </c>
      <c r="D7" s="7" t="s">
        <v>217</v>
      </c>
      <c r="E7" s="7"/>
      <c r="F7" s="110"/>
    </row>
    <row r="8" spans="2:6" ht="12.75" customHeight="1" x14ac:dyDescent="0.25">
      <c r="B8" s="91" t="s">
        <v>218</v>
      </c>
      <c r="C8" s="16" t="s">
        <v>219</v>
      </c>
      <c r="D8" s="7" t="s">
        <v>219</v>
      </c>
      <c r="E8" s="7" t="s">
        <v>220</v>
      </c>
      <c r="F8" s="110" t="s">
        <v>221</v>
      </c>
    </row>
    <row r="9" spans="2:6" ht="10.5" customHeight="1" x14ac:dyDescent="0.25">
      <c r="B9" s="139"/>
      <c r="C9" s="188">
        <v>45107</v>
      </c>
      <c r="D9" s="188">
        <v>45473</v>
      </c>
      <c r="E9" s="188" t="s">
        <v>222</v>
      </c>
      <c r="F9" s="102" t="s">
        <v>222</v>
      </c>
    </row>
    <row r="10" spans="2:6" ht="9.9499999999999993" customHeight="1" x14ac:dyDescent="0.25">
      <c r="B10" s="201"/>
      <c r="C10" s="183"/>
      <c r="D10" s="183"/>
      <c r="E10" s="183"/>
      <c r="F10" s="97"/>
    </row>
    <row r="11" spans="2:6" ht="9.9499999999999993" customHeight="1" x14ac:dyDescent="0.25">
      <c r="B11" s="201"/>
      <c r="C11" s="181"/>
      <c r="D11" s="181"/>
      <c r="E11" s="181"/>
      <c r="F11" s="96"/>
    </row>
    <row r="12" spans="2:6" ht="9.9499999999999993" customHeight="1" x14ac:dyDescent="0.25">
      <c r="B12" s="201"/>
      <c r="C12" s="181"/>
      <c r="D12" s="181"/>
      <c r="E12" s="181"/>
      <c r="F12" s="96"/>
    </row>
    <row r="13" spans="2:6" ht="9.9499999999999993" customHeight="1" x14ac:dyDescent="0.25">
      <c r="B13" s="201"/>
      <c r="C13" s="181"/>
      <c r="D13" s="181"/>
      <c r="E13" s="181"/>
      <c r="F13" s="96"/>
    </row>
    <row r="14" spans="2:6" ht="9.9499999999999993" customHeight="1" x14ac:dyDescent="0.25">
      <c r="B14" s="201"/>
      <c r="C14" s="181"/>
      <c r="D14" s="181"/>
      <c r="E14" s="181"/>
      <c r="F14" s="96"/>
    </row>
    <row r="15" spans="2:6" ht="9.9499999999999993" customHeight="1" x14ac:dyDescent="0.25">
      <c r="B15" s="201"/>
      <c r="C15" s="181"/>
      <c r="D15" s="181"/>
      <c r="E15" s="181"/>
      <c r="F15" s="96"/>
    </row>
    <row r="16" spans="2:6" ht="9.9499999999999993" customHeight="1" x14ac:dyDescent="0.25">
      <c r="B16" s="201"/>
      <c r="C16" s="181"/>
      <c r="D16" s="181"/>
      <c r="E16" s="181"/>
      <c r="F16" s="96"/>
    </row>
    <row r="17" spans="2:6" ht="9.9499999999999993" customHeight="1" x14ac:dyDescent="0.25">
      <c r="B17" s="201"/>
      <c r="C17" s="181"/>
      <c r="D17" s="181"/>
      <c r="E17" s="181"/>
      <c r="F17" s="96"/>
    </row>
    <row r="18" spans="2:6" ht="9.9499999999999993" customHeight="1" x14ac:dyDescent="0.25">
      <c r="B18" s="201"/>
      <c r="C18" s="181"/>
      <c r="D18" s="181"/>
      <c r="E18" s="181"/>
      <c r="F18" s="96"/>
    </row>
    <row r="19" spans="2:6" ht="9.9499999999999993" customHeight="1" x14ac:dyDescent="0.25">
      <c r="B19" s="201"/>
      <c r="C19" s="181"/>
      <c r="D19" s="181"/>
      <c r="E19" s="181"/>
      <c r="F19" s="96"/>
    </row>
    <row r="20" spans="2:6" ht="9.9499999999999993" customHeight="1" x14ac:dyDescent="0.25">
      <c r="B20" s="201"/>
      <c r="C20" s="181"/>
      <c r="D20" s="181"/>
      <c r="E20" s="181"/>
      <c r="F20" s="96"/>
    </row>
    <row r="21" spans="2:6" ht="9.9499999999999993" customHeight="1" x14ac:dyDescent="0.25">
      <c r="B21" s="201"/>
      <c r="C21" s="181"/>
      <c r="D21" s="181"/>
      <c r="E21" s="181"/>
      <c r="F21" s="96"/>
    </row>
    <row r="22" spans="2:6" ht="9.9499999999999993" customHeight="1" x14ac:dyDescent="0.25">
      <c r="B22" s="201"/>
      <c r="C22" s="276"/>
      <c r="D22" s="276"/>
      <c r="E22" s="276"/>
      <c r="F22" s="287"/>
    </row>
    <row r="23" spans="2:6" ht="13.5" customHeight="1" x14ac:dyDescent="0.25">
      <c r="B23" s="99"/>
      <c r="C23" s="278"/>
      <c r="D23" s="278"/>
      <c r="E23" s="278"/>
      <c r="F23" s="288"/>
    </row>
    <row r="24" spans="2:6" ht="9.9499999999999993" customHeight="1" x14ac:dyDescent="0.25">
      <c r="B24" s="201"/>
      <c r="C24" s="278"/>
      <c r="D24" s="278"/>
      <c r="E24" s="278"/>
      <c r="F24" s="288"/>
    </row>
    <row r="25" spans="2:6" ht="9.9499999999999993" customHeight="1" x14ac:dyDescent="0.25">
      <c r="B25" s="201"/>
      <c r="C25" s="278"/>
      <c r="D25" s="278"/>
      <c r="E25" s="278"/>
      <c r="F25" s="288"/>
    </row>
    <row r="26" spans="2:6" s="324" customFormat="1" ht="12" customHeight="1" x14ac:dyDescent="0.2">
      <c r="B26" s="162" t="s">
        <v>249</v>
      </c>
      <c r="C26" s="289">
        <f>'Sch B-8'!C52</f>
        <v>12723999</v>
      </c>
      <c r="D26" s="289">
        <f>'Sch B-8'!D52</f>
        <v>13129316</v>
      </c>
      <c r="E26" s="289">
        <f>'Sch B-8'!E52</f>
        <v>12643837</v>
      </c>
      <c r="F26" s="281">
        <f>'Sch B-8'!F52</f>
        <v>14045871</v>
      </c>
    </row>
    <row r="27" spans="2:6" ht="12" customHeight="1" x14ac:dyDescent="0.25">
      <c r="B27" s="201"/>
      <c r="C27" s="278"/>
      <c r="D27" s="278"/>
      <c r="E27" s="278"/>
      <c r="F27" s="288"/>
    </row>
    <row r="28" spans="2:6" ht="12" customHeight="1" x14ac:dyDescent="0.25">
      <c r="B28" s="201" t="s">
        <v>250</v>
      </c>
      <c r="C28" s="278"/>
      <c r="D28" s="278"/>
      <c r="E28" s="278"/>
      <c r="F28" s="288"/>
    </row>
    <row r="29" spans="2:6" ht="12" customHeight="1" x14ac:dyDescent="0.25">
      <c r="B29" s="201" t="s">
        <v>251</v>
      </c>
      <c r="C29" s="278"/>
      <c r="D29" s="278"/>
      <c r="E29" s="278"/>
      <c r="F29" s="288"/>
    </row>
    <row r="30" spans="2:6" ht="13.5" customHeight="1" x14ac:dyDescent="0.25">
      <c r="B30" s="201" t="s">
        <v>252</v>
      </c>
      <c r="C30" s="278">
        <v>500000</v>
      </c>
      <c r="D30" s="278">
        <v>250000</v>
      </c>
      <c r="E30" s="278">
        <v>100000</v>
      </c>
      <c r="F30" s="279">
        <v>100000</v>
      </c>
    </row>
    <row r="31" spans="2:6" ht="9.9499999999999993" customHeight="1" x14ac:dyDescent="0.25">
      <c r="B31" s="201"/>
      <c r="C31" s="278"/>
      <c r="D31" s="278"/>
      <c r="E31" s="278"/>
      <c r="F31" s="288"/>
    </row>
    <row r="32" spans="2:6" ht="9.9499999999999993" customHeight="1" x14ac:dyDescent="0.25">
      <c r="B32" s="201"/>
      <c r="C32" s="278"/>
      <c r="D32" s="278"/>
      <c r="E32" s="278"/>
      <c r="F32" s="288"/>
    </row>
    <row r="33" spans="2:6" s="324" customFormat="1" ht="12.75" customHeight="1" x14ac:dyDescent="0.2">
      <c r="B33" s="38" t="s">
        <v>253</v>
      </c>
      <c r="C33" s="289">
        <f>SUM(C30:C32)</f>
        <v>500000</v>
      </c>
      <c r="D33" s="289">
        <f>SUM(D30:D32)</f>
        <v>250000</v>
      </c>
      <c r="E33" s="289">
        <f>SUM(E30:E32)</f>
        <v>100000</v>
      </c>
      <c r="F33" s="281">
        <f>SUM(F30:F32)</f>
        <v>100000</v>
      </c>
    </row>
    <row r="34" spans="2:6" ht="9.9499999999999993" customHeight="1" x14ac:dyDescent="0.25">
      <c r="B34" s="201"/>
      <c r="C34" s="278"/>
      <c r="D34" s="278"/>
      <c r="E34" s="278"/>
      <c r="F34" s="288"/>
    </row>
    <row r="35" spans="2:6" ht="9.9499999999999993" customHeight="1" x14ac:dyDescent="0.25">
      <c r="B35" s="201"/>
      <c r="C35" s="278"/>
      <c r="D35" s="278"/>
      <c r="E35" s="278"/>
      <c r="F35" s="288"/>
    </row>
    <row r="36" spans="2:6" ht="9.9499999999999993" customHeight="1" x14ac:dyDescent="0.25">
      <c r="B36" s="201"/>
      <c r="C36" s="278"/>
      <c r="D36" s="278"/>
      <c r="E36" s="278"/>
      <c r="F36" s="287"/>
    </row>
    <row r="37" spans="2:6" ht="12" customHeight="1" x14ac:dyDescent="0.25">
      <c r="B37" s="201" t="s">
        <v>254</v>
      </c>
      <c r="C37" s="278"/>
      <c r="D37" s="278"/>
      <c r="E37" s="278"/>
      <c r="F37" s="288"/>
    </row>
    <row r="38" spans="2:6" ht="12" customHeight="1" x14ac:dyDescent="0.25">
      <c r="B38" s="201" t="s">
        <v>255</v>
      </c>
      <c r="C38" s="278"/>
      <c r="D38" s="278"/>
      <c r="E38" s="278"/>
      <c r="F38" s="288"/>
    </row>
    <row r="39" spans="2:6" ht="9.9499999999999993" customHeight="1" x14ac:dyDescent="0.25">
      <c r="B39" s="201"/>
      <c r="C39" s="278"/>
      <c r="D39" s="278"/>
      <c r="E39" s="278"/>
      <c r="F39" s="288"/>
    </row>
    <row r="40" spans="2:6" ht="9.9499999999999993" customHeight="1" x14ac:dyDescent="0.25">
      <c r="B40" s="201"/>
      <c r="C40" s="278"/>
      <c r="D40" s="278"/>
      <c r="E40" s="278"/>
      <c r="F40" s="287"/>
    </row>
    <row r="41" spans="2:6" ht="9.9499999999999993" customHeight="1" x14ac:dyDescent="0.25">
      <c r="B41" s="201"/>
      <c r="C41" s="278"/>
      <c r="D41" s="278"/>
      <c r="E41" s="278"/>
      <c r="F41" s="288"/>
    </row>
    <row r="42" spans="2:6" ht="12" customHeight="1" x14ac:dyDescent="0.25">
      <c r="B42" s="379" t="s">
        <v>256</v>
      </c>
      <c r="C42" s="375">
        <f>C33+C26</f>
        <v>13223999</v>
      </c>
      <c r="D42" s="375">
        <f>D33+D26</f>
        <v>13379316</v>
      </c>
      <c r="E42" s="375">
        <f>E33+E26</f>
        <v>12743837</v>
      </c>
      <c r="F42" s="376">
        <f>F33+F26</f>
        <v>14145871</v>
      </c>
    </row>
    <row r="43" spans="2:6" ht="12" customHeight="1" x14ac:dyDescent="0.25">
      <c r="B43" s="95"/>
      <c r="C43" s="278"/>
      <c r="D43" s="278"/>
      <c r="E43" s="278"/>
      <c r="F43" s="279"/>
    </row>
    <row r="44" spans="2:6" ht="12" customHeight="1" x14ac:dyDescent="0.25">
      <c r="B44" s="95" t="s">
        <v>257</v>
      </c>
      <c r="C44" s="278">
        <v>4673622</v>
      </c>
      <c r="D44" s="278">
        <f>'Sch B-11'!C42</f>
        <v>9691323</v>
      </c>
      <c r="E44" s="278">
        <f>'Sch B-11'!D42</f>
        <v>10394527</v>
      </c>
      <c r="F44" s="279">
        <f>E44</f>
        <v>10394527</v>
      </c>
    </row>
    <row r="45" spans="2:6" ht="12" customHeight="1" x14ac:dyDescent="0.25">
      <c r="B45" s="201"/>
      <c r="C45" s="278"/>
      <c r="D45" s="278"/>
      <c r="E45" s="278"/>
      <c r="F45" s="279"/>
    </row>
    <row r="46" spans="2:6" ht="12" customHeight="1" x14ac:dyDescent="0.25">
      <c r="B46" s="201" t="s">
        <v>258</v>
      </c>
      <c r="C46" s="278"/>
      <c r="D46" s="278">
        <v>0</v>
      </c>
      <c r="E46" s="278">
        <v>0</v>
      </c>
      <c r="F46" s="279"/>
    </row>
    <row r="47" spans="2:6" ht="12" customHeight="1" x14ac:dyDescent="0.25">
      <c r="B47" s="201" t="s">
        <v>259</v>
      </c>
      <c r="C47" s="278"/>
      <c r="D47" s="278"/>
      <c r="E47" s="278"/>
      <c r="F47" s="279"/>
    </row>
    <row r="48" spans="2:6" ht="12" customHeight="1" x14ac:dyDescent="0.25">
      <c r="B48" s="201"/>
      <c r="C48" s="278"/>
      <c r="D48" s="278"/>
      <c r="E48" s="278"/>
      <c r="F48" s="279"/>
    </row>
    <row r="49" spans="2:6" ht="12" customHeight="1" x14ac:dyDescent="0.25">
      <c r="B49" s="374" t="s">
        <v>260</v>
      </c>
      <c r="C49" s="375">
        <f>SUM(C44:C48)</f>
        <v>4673622</v>
      </c>
      <c r="D49" s="375">
        <f>'Sch B-11'!C42</f>
        <v>9691323</v>
      </c>
      <c r="E49" s="375">
        <f>'Sch B-11'!D42</f>
        <v>10394527</v>
      </c>
      <c r="F49" s="376">
        <f>E49</f>
        <v>10394527</v>
      </c>
    </row>
    <row r="50" spans="2:6" ht="12" customHeight="1" x14ac:dyDescent="0.25">
      <c r="B50" s="377"/>
      <c r="C50" s="375"/>
      <c r="D50" s="375"/>
      <c r="E50" s="375"/>
      <c r="F50" s="376"/>
    </row>
    <row r="51" spans="2:6" ht="12" customHeight="1" thickBot="1" x14ac:dyDescent="0.3">
      <c r="B51" s="79" t="s">
        <v>261</v>
      </c>
      <c r="C51" s="378">
        <f>SUM(C42,C49)</f>
        <v>17897621</v>
      </c>
      <c r="D51" s="378">
        <f>SUM(D42,D49)</f>
        <v>23070639</v>
      </c>
      <c r="E51" s="378">
        <f>SUM(E42,E49)</f>
        <v>23138364</v>
      </c>
      <c r="F51" s="388">
        <f>SUM(F42,F49)</f>
        <v>24540398</v>
      </c>
    </row>
    <row r="52" spans="2:6" ht="9.9499999999999993" customHeight="1" thickTop="1" x14ac:dyDescent="0.25">
      <c r="B52" s="329"/>
      <c r="C52" s="330"/>
      <c r="D52" s="330"/>
      <c r="E52" s="330"/>
      <c r="F52" s="329"/>
    </row>
    <row r="53" spans="2:6" ht="9.9499999999999993" customHeight="1" x14ac:dyDescent="0.25">
      <c r="B53" s="329"/>
      <c r="C53" s="330"/>
      <c r="D53" s="330"/>
      <c r="E53" s="330"/>
      <c r="F53" s="329"/>
    </row>
    <row r="54" spans="2:6" ht="9.9499999999999993" customHeight="1" x14ac:dyDescent="0.25">
      <c r="B54" s="329"/>
      <c r="C54" s="330"/>
      <c r="D54" s="330"/>
      <c r="E54" s="330"/>
      <c r="F54" s="329"/>
    </row>
    <row r="55" spans="2:6" ht="12" customHeight="1" x14ac:dyDescent="0.25">
      <c r="B55" s="329"/>
      <c r="C55" s="190" t="s">
        <v>262</v>
      </c>
      <c r="D55" s="191"/>
      <c r="E55" s="330"/>
      <c r="F55" s="329"/>
    </row>
    <row r="56" spans="2:6" ht="9.9499999999999993" customHeight="1" x14ac:dyDescent="0.25">
      <c r="B56" s="329"/>
      <c r="C56" s="442" t="s">
        <v>83</v>
      </c>
      <c r="D56" s="442"/>
      <c r="E56" s="330"/>
      <c r="F56" s="329"/>
    </row>
    <row r="57" spans="2:6" ht="9.9499999999999993" customHeight="1" x14ac:dyDescent="0.25">
      <c r="B57" s="329"/>
      <c r="C57"/>
      <c r="D57"/>
      <c r="E57" s="330"/>
      <c r="F57" s="329"/>
    </row>
    <row r="58" spans="2:6" ht="12" customHeight="1" x14ac:dyDescent="0.25">
      <c r="B58" s="329"/>
      <c r="C58" s="443" t="s">
        <v>246</v>
      </c>
      <c r="D58" s="443"/>
      <c r="E58" s="330"/>
      <c r="F58" s="329"/>
    </row>
    <row r="59" spans="2:6" ht="9.9499999999999993" customHeight="1" x14ac:dyDescent="0.25">
      <c r="B59" s="329"/>
      <c r="C59" s="330"/>
      <c r="D59" s="330"/>
      <c r="E59" s="331"/>
      <c r="F59" s="329"/>
    </row>
    <row r="60" spans="2:6" ht="9.9499999999999993" customHeight="1" x14ac:dyDescent="0.25">
      <c r="B60" s="329"/>
      <c r="C60" s="330"/>
      <c r="D60" s="330"/>
      <c r="E60" s="330"/>
      <c r="F60" s="329"/>
    </row>
    <row r="61" spans="2:6" ht="9.9499999999999993" customHeight="1" x14ac:dyDescent="0.25">
      <c r="B61" s="329"/>
      <c r="C61" s="330"/>
      <c r="D61" s="330"/>
      <c r="E61" s="330"/>
      <c r="F61" s="329"/>
    </row>
    <row r="62" spans="2:6" ht="9.9499999999999993" customHeight="1" x14ac:dyDescent="0.25">
      <c r="B62" s="329"/>
      <c r="C62" s="330"/>
      <c r="D62" s="330"/>
      <c r="E62" s="330"/>
      <c r="F62" s="329"/>
    </row>
    <row r="63" spans="2:6" ht="9.9499999999999993" customHeight="1" x14ac:dyDescent="0.25">
      <c r="B63" s="329"/>
      <c r="C63" s="330"/>
      <c r="D63" s="330"/>
      <c r="E63" s="330"/>
      <c r="F63" s="329"/>
    </row>
    <row r="64" spans="2:6" ht="10.5" customHeight="1" x14ac:dyDescent="0.25">
      <c r="B64" s="329"/>
      <c r="C64" s="330"/>
      <c r="D64" s="330"/>
      <c r="E64" s="330"/>
      <c r="F64" s="315" t="s">
        <v>263</v>
      </c>
    </row>
    <row r="65" spans="3:6" ht="9.9499999999999993" customHeight="1" x14ac:dyDescent="0.25">
      <c r="C65"/>
      <c r="D65"/>
      <c r="E65"/>
      <c r="F65" s="310" t="s">
        <v>264</v>
      </c>
    </row>
    <row r="66" spans="3:6" ht="9.9499999999999993" customHeight="1" x14ac:dyDescent="0.25">
      <c r="C66"/>
      <c r="D66"/>
      <c r="E66"/>
      <c r="F66" s="321"/>
    </row>
  </sheetData>
  <mergeCells count="3">
    <mergeCell ref="E5:F5"/>
    <mergeCell ref="C56:D56"/>
    <mergeCell ref="C58:D58"/>
  </mergeCells>
  <pageMargins left="0.5" right="0.5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3EEA-4668-4400-BFFC-9C9B4CA88C58}">
  <sheetPr>
    <tabColor rgb="FFFFC000"/>
  </sheetPr>
  <dimension ref="B3:F64"/>
  <sheetViews>
    <sheetView topLeftCell="A21" workbookViewId="0">
      <selection activeCell="F15" sqref="F15"/>
    </sheetView>
  </sheetViews>
  <sheetFormatPr defaultRowHeight="15" x14ac:dyDescent="0.25"/>
  <cols>
    <col min="1" max="1" width="2.140625" customWidth="1"/>
    <col min="2" max="2" width="33.42578125" style="334" customWidth="1"/>
    <col min="3" max="6" width="14" style="334" customWidth="1"/>
    <col min="7" max="7" width="9.140625" customWidth="1"/>
    <col min="8" max="8" width="15" customWidth="1"/>
    <col min="9" max="9" width="9.28515625" customWidth="1"/>
    <col min="10" max="10" width="15.7109375" customWidth="1"/>
    <col min="11" max="11" width="9.140625" customWidth="1"/>
    <col min="12" max="12" width="0" hidden="1" customWidth="1"/>
    <col min="13" max="15" width="9.140625" customWidth="1"/>
    <col min="16" max="16" width="0" hidden="1" customWidth="1"/>
  </cols>
  <sheetData>
    <row r="3" spans="2:6" ht="9.9499999999999993" customHeight="1" x14ac:dyDescent="0.25">
      <c r="B3" s="215"/>
      <c r="C3" s="215"/>
      <c r="D3" s="215"/>
      <c r="E3" s="215"/>
      <c r="F3" s="215"/>
    </row>
    <row r="4" spans="2:6" ht="9.9499999999999993" customHeight="1" x14ac:dyDescent="0.25">
      <c r="B4" s="68"/>
      <c r="C4" s="9" t="s">
        <v>88</v>
      </c>
      <c r="D4" s="9" t="s">
        <v>89</v>
      </c>
      <c r="E4" s="9" t="s">
        <v>90</v>
      </c>
      <c r="F4" s="8" t="s">
        <v>91</v>
      </c>
    </row>
    <row r="5" spans="2:6" ht="10.5" customHeight="1" x14ac:dyDescent="0.25">
      <c r="B5" s="67"/>
      <c r="C5" s="137"/>
      <c r="D5" s="137"/>
      <c r="E5" s="438" t="s">
        <v>215</v>
      </c>
      <c r="F5" s="439"/>
    </row>
    <row r="6" spans="2:6" ht="10.5" customHeight="1" x14ac:dyDescent="0.25">
      <c r="B6" s="67"/>
      <c r="C6" s="137"/>
      <c r="D6" s="7" t="s">
        <v>44</v>
      </c>
      <c r="E6" s="137"/>
      <c r="F6" s="138"/>
    </row>
    <row r="7" spans="2:6" ht="12.75" hidden="1" customHeight="1" x14ac:dyDescent="0.25">
      <c r="B7" s="91" t="s">
        <v>265</v>
      </c>
      <c r="C7" s="16" t="s">
        <v>216</v>
      </c>
      <c r="D7" s="7" t="s">
        <v>217</v>
      </c>
      <c r="E7" s="7"/>
      <c r="F7" s="110"/>
    </row>
    <row r="8" spans="2:6" ht="12" customHeight="1" x14ac:dyDescent="0.25">
      <c r="B8" s="91" t="s">
        <v>266</v>
      </c>
      <c r="C8" s="16" t="s">
        <v>219</v>
      </c>
      <c r="D8" s="7" t="s">
        <v>219</v>
      </c>
      <c r="E8" s="7" t="s">
        <v>220</v>
      </c>
      <c r="F8" s="110" t="s">
        <v>221</v>
      </c>
    </row>
    <row r="9" spans="2:6" ht="10.5" customHeight="1" x14ac:dyDescent="0.25">
      <c r="B9" s="66"/>
      <c r="C9" s="188">
        <v>45107</v>
      </c>
      <c r="D9" s="188">
        <v>45473</v>
      </c>
      <c r="E9" s="188" t="s">
        <v>222</v>
      </c>
      <c r="F9" s="102" t="s">
        <v>222</v>
      </c>
    </row>
    <row r="10" spans="2:6" ht="12" customHeight="1" x14ac:dyDescent="0.25">
      <c r="B10" s="99" t="s">
        <v>267</v>
      </c>
      <c r="C10" s="263"/>
      <c r="D10" s="263"/>
      <c r="E10" s="263"/>
      <c r="F10" s="264"/>
    </row>
    <row r="11" spans="2:6" ht="12" customHeight="1" x14ac:dyDescent="0.25">
      <c r="B11" s="99" t="s">
        <v>268</v>
      </c>
      <c r="C11" s="46"/>
      <c r="D11" s="46"/>
      <c r="E11" s="46"/>
      <c r="F11" s="290"/>
    </row>
    <row r="12" spans="2:6" ht="12" customHeight="1" x14ac:dyDescent="0.25">
      <c r="B12" s="99" t="s">
        <v>269</v>
      </c>
      <c r="C12" s="46">
        <v>4438055</v>
      </c>
      <c r="D12" s="46">
        <v>6459297</v>
      </c>
      <c r="E12" s="46">
        <v>7070531</v>
      </c>
      <c r="F12" s="290">
        <v>7580766</v>
      </c>
    </row>
    <row r="13" spans="2:6" ht="12" customHeight="1" x14ac:dyDescent="0.25">
      <c r="B13" s="99" t="s">
        <v>270</v>
      </c>
      <c r="C13" s="46">
        <v>2136319</v>
      </c>
      <c r="D13" s="46">
        <v>3331689</v>
      </c>
      <c r="E13" s="46">
        <v>3716856</v>
      </c>
      <c r="F13" s="290">
        <v>4017056</v>
      </c>
    </row>
    <row r="14" spans="2:6" ht="12" customHeight="1" x14ac:dyDescent="0.25">
      <c r="B14" s="99" t="s">
        <v>271</v>
      </c>
      <c r="C14" s="46">
        <v>763583</v>
      </c>
      <c r="D14" s="46">
        <v>1333797</v>
      </c>
      <c r="E14" s="46">
        <v>1637003</v>
      </c>
      <c r="F14" s="290">
        <v>1647203</v>
      </c>
    </row>
    <row r="15" spans="2:6" ht="12" customHeight="1" x14ac:dyDescent="0.25">
      <c r="B15" s="99" t="s">
        <v>272</v>
      </c>
      <c r="C15" s="46">
        <v>25701</v>
      </c>
      <c r="D15" s="46">
        <v>26802</v>
      </c>
      <c r="E15" s="46">
        <v>64700</v>
      </c>
      <c r="F15" s="290">
        <v>64700</v>
      </c>
    </row>
    <row r="16" spans="2:6" s="324" customFormat="1" ht="12" customHeight="1" x14ac:dyDescent="0.2">
      <c r="B16" s="38" t="s">
        <v>273</v>
      </c>
      <c r="C16" s="280">
        <f>SUM(C12:C15)</f>
        <v>7363658</v>
      </c>
      <c r="D16" s="280">
        <f>SUM(D12:D15)</f>
        <v>11151585</v>
      </c>
      <c r="E16" s="280">
        <f>SUM(E12:E15)</f>
        <v>12489090</v>
      </c>
      <c r="F16" s="281">
        <f>SUM(F12:F15)</f>
        <v>13309725</v>
      </c>
    </row>
    <row r="17" spans="2:6" ht="12" customHeight="1" x14ac:dyDescent="0.25">
      <c r="B17" s="65"/>
      <c r="C17" s="46"/>
      <c r="D17" s="46"/>
      <c r="E17" s="46"/>
      <c r="F17" s="290"/>
    </row>
    <row r="18" spans="2:6" ht="9.9499999999999993" customHeight="1" x14ac:dyDescent="0.25">
      <c r="B18" s="64"/>
      <c r="C18" s="46"/>
      <c r="D18" s="46"/>
      <c r="E18" s="46"/>
      <c r="F18" s="290"/>
    </row>
    <row r="19" spans="2:6" ht="9.9499999999999993" customHeight="1" x14ac:dyDescent="0.25">
      <c r="B19" s="99"/>
      <c r="C19" s="46"/>
      <c r="D19" s="46"/>
      <c r="E19" s="46"/>
      <c r="F19" s="290"/>
    </row>
    <row r="20" spans="2:6" s="324" customFormat="1" ht="12" customHeight="1" x14ac:dyDescent="0.2">
      <c r="B20" s="38" t="s">
        <v>274</v>
      </c>
      <c r="C20" s="280">
        <f>C16</f>
        <v>7363658</v>
      </c>
      <c r="D20" s="280">
        <f>D16</f>
        <v>11151585</v>
      </c>
      <c r="E20" s="280">
        <f>E16</f>
        <v>12489090</v>
      </c>
      <c r="F20" s="281">
        <f>F16</f>
        <v>13309725</v>
      </c>
    </row>
    <row r="21" spans="2:6" ht="9.9499999999999993" customHeight="1" x14ac:dyDescent="0.25">
      <c r="B21" s="99"/>
      <c r="C21" s="46"/>
      <c r="D21" s="46"/>
      <c r="E21" s="46"/>
      <c r="F21" s="290"/>
    </row>
    <row r="22" spans="2:6" ht="9.9499999999999993" customHeight="1" x14ac:dyDescent="0.25">
      <c r="B22" s="99"/>
      <c r="C22" s="46"/>
      <c r="D22" s="46"/>
      <c r="E22" s="46"/>
      <c r="F22" s="290"/>
    </row>
    <row r="23" spans="2:6" ht="9.9499999999999993" customHeight="1" x14ac:dyDescent="0.25">
      <c r="B23" s="99"/>
      <c r="C23" s="46"/>
      <c r="D23" s="46"/>
      <c r="E23" s="46"/>
      <c r="F23" s="290"/>
    </row>
    <row r="24" spans="2:6" ht="9.9499999999999993" customHeight="1" x14ac:dyDescent="0.25">
      <c r="B24" s="99"/>
      <c r="C24" s="46"/>
      <c r="D24" s="46"/>
      <c r="E24" s="46"/>
      <c r="F24" s="290"/>
    </row>
    <row r="25" spans="2:6" ht="9.9499999999999993" customHeight="1" x14ac:dyDescent="0.25">
      <c r="B25" s="99"/>
      <c r="C25" s="46"/>
      <c r="D25" s="46"/>
      <c r="E25" s="46"/>
      <c r="F25" s="290"/>
    </row>
    <row r="26" spans="2:6" ht="9.9499999999999993" customHeight="1" x14ac:dyDescent="0.25">
      <c r="B26" s="99"/>
      <c r="C26" s="46"/>
      <c r="D26" s="46"/>
      <c r="E26" s="46"/>
      <c r="F26" s="290"/>
    </row>
    <row r="27" spans="2:6" ht="9.9499999999999993" customHeight="1" x14ac:dyDescent="0.25">
      <c r="B27" s="99"/>
      <c r="C27" s="46"/>
      <c r="D27" s="46"/>
      <c r="E27" s="46"/>
      <c r="F27" s="290"/>
    </row>
    <row r="28" spans="2:6" ht="9.9499999999999993" customHeight="1" x14ac:dyDescent="0.25">
      <c r="B28" s="99"/>
      <c r="C28" s="46"/>
      <c r="D28" s="46"/>
      <c r="E28" s="46"/>
      <c r="F28" s="290"/>
    </row>
    <row r="29" spans="2:6" ht="9.9499999999999993" customHeight="1" x14ac:dyDescent="0.25">
      <c r="B29" s="99"/>
      <c r="C29" s="46"/>
      <c r="D29" s="46"/>
      <c r="E29" s="46"/>
      <c r="F29" s="290"/>
    </row>
    <row r="30" spans="2:6" ht="9.9499999999999993" customHeight="1" x14ac:dyDescent="0.25">
      <c r="B30" s="99"/>
      <c r="C30" s="46"/>
      <c r="D30" s="46"/>
      <c r="E30" s="46"/>
      <c r="F30" s="290"/>
    </row>
    <row r="31" spans="2:6" ht="9.9499999999999993" customHeight="1" x14ac:dyDescent="0.25">
      <c r="B31" s="99"/>
      <c r="C31" s="46"/>
      <c r="D31" s="46"/>
      <c r="E31" s="46"/>
      <c r="F31" s="290"/>
    </row>
    <row r="32" spans="2:6" ht="9.9499999999999993" customHeight="1" x14ac:dyDescent="0.25">
      <c r="B32" s="99"/>
      <c r="C32" s="46"/>
      <c r="D32" s="46"/>
      <c r="E32" s="46"/>
      <c r="F32" s="290"/>
    </row>
    <row r="33" spans="2:6" ht="9.9499999999999993" customHeight="1" x14ac:dyDescent="0.25">
      <c r="B33" s="99"/>
      <c r="C33" s="46"/>
      <c r="D33" s="46"/>
      <c r="E33" s="46"/>
      <c r="F33" s="290"/>
    </row>
    <row r="34" spans="2:6" ht="9.9499999999999993" customHeight="1" x14ac:dyDescent="0.25">
      <c r="B34" s="99"/>
      <c r="C34" s="46"/>
      <c r="D34" s="46"/>
      <c r="E34" s="46"/>
      <c r="F34" s="290"/>
    </row>
    <row r="35" spans="2:6" ht="9.9499999999999993" customHeight="1" x14ac:dyDescent="0.25">
      <c r="B35" s="99"/>
      <c r="C35" s="46"/>
      <c r="D35" s="46"/>
      <c r="E35" s="46"/>
      <c r="F35" s="290"/>
    </row>
    <row r="36" spans="2:6" ht="9.9499999999999993" customHeight="1" x14ac:dyDescent="0.25">
      <c r="B36" s="99"/>
      <c r="C36" s="46"/>
      <c r="D36" s="46"/>
      <c r="E36" s="46"/>
      <c r="F36" s="290"/>
    </row>
    <row r="37" spans="2:6" ht="9.9499999999999993" customHeight="1" x14ac:dyDescent="0.25">
      <c r="B37" s="99"/>
      <c r="C37" s="46"/>
      <c r="D37" s="46"/>
      <c r="E37" s="46"/>
      <c r="F37" s="290"/>
    </row>
    <row r="38" spans="2:6" ht="9.9499999999999993" customHeight="1" x14ac:dyDescent="0.25">
      <c r="B38" s="99"/>
      <c r="C38" s="46"/>
      <c r="D38" s="46"/>
      <c r="E38" s="46"/>
      <c r="F38" s="290"/>
    </row>
    <row r="39" spans="2:6" ht="9.9499999999999993" customHeight="1" x14ac:dyDescent="0.25">
      <c r="B39" s="99"/>
      <c r="C39" s="46"/>
      <c r="D39" s="46"/>
      <c r="E39" s="46"/>
      <c r="F39" s="290"/>
    </row>
    <row r="40" spans="2:6" ht="9.9499999999999993" customHeight="1" x14ac:dyDescent="0.25">
      <c r="B40" s="99"/>
      <c r="C40" s="46"/>
      <c r="D40" s="46"/>
      <c r="E40" s="46"/>
      <c r="F40" s="290"/>
    </row>
    <row r="41" spans="2:6" ht="9.9499999999999993" customHeight="1" x14ac:dyDescent="0.25">
      <c r="B41" s="99"/>
      <c r="C41" s="46"/>
      <c r="D41" s="46"/>
      <c r="E41" s="46"/>
      <c r="F41" s="290"/>
    </row>
    <row r="42" spans="2:6" ht="9.9499999999999993" customHeight="1" x14ac:dyDescent="0.25">
      <c r="B42" s="99"/>
      <c r="C42" s="46"/>
      <c r="D42" s="46"/>
      <c r="E42" s="46"/>
      <c r="F42" s="290"/>
    </row>
    <row r="43" spans="2:6" ht="9.9499999999999993" customHeight="1" x14ac:dyDescent="0.25">
      <c r="B43" s="99"/>
      <c r="C43" s="46"/>
      <c r="D43" s="46"/>
      <c r="E43" s="46"/>
      <c r="F43" s="290"/>
    </row>
    <row r="44" spans="2:6" ht="12" customHeight="1" x14ac:dyDescent="0.25">
      <c r="B44" s="99" t="s">
        <v>275</v>
      </c>
      <c r="C44" s="46"/>
      <c r="D44" s="46"/>
      <c r="E44" s="46"/>
      <c r="F44" s="290"/>
    </row>
    <row r="45" spans="2:6" ht="12" customHeight="1" x14ac:dyDescent="0.25">
      <c r="B45" s="99" t="s">
        <v>269</v>
      </c>
      <c r="C45" s="46">
        <f t="shared" ref="C45:F48" si="0">C12</f>
        <v>4438055</v>
      </c>
      <c r="D45" s="46">
        <f t="shared" si="0"/>
        <v>6459297</v>
      </c>
      <c r="E45" s="46">
        <f t="shared" si="0"/>
        <v>7070531</v>
      </c>
      <c r="F45" s="290">
        <f t="shared" si="0"/>
        <v>7580766</v>
      </c>
    </row>
    <row r="46" spans="2:6" ht="12" customHeight="1" x14ac:dyDescent="0.25">
      <c r="B46" s="99" t="s">
        <v>270</v>
      </c>
      <c r="C46" s="46">
        <f t="shared" si="0"/>
        <v>2136319</v>
      </c>
      <c r="D46" s="46">
        <f t="shared" si="0"/>
        <v>3331689</v>
      </c>
      <c r="E46" s="46">
        <f t="shared" si="0"/>
        <v>3716856</v>
      </c>
      <c r="F46" s="290">
        <f t="shared" si="0"/>
        <v>4017056</v>
      </c>
    </row>
    <row r="47" spans="2:6" ht="12" customHeight="1" x14ac:dyDescent="0.25">
      <c r="B47" s="99" t="s">
        <v>271</v>
      </c>
      <c r="C47" s="46">
        <f t="shared" si="0"/>
        <v>763583</v>
      </c>
      <c r="D47" s="46">
        <f t="shared" si="0"/>
        <v>1333797</v>
      </c>
      <c r="E47" s="46">
        <f t="shared" si="0"/>
        <v>1637003</v>
      </c>
      <c r="F47" s="290">
        <f t="shared" si="0"/>
        <v>1647203</v>
      </c>
    </row>
    <row r="48" spans="2:6" ht="12" customHeight="1" x14ac:dyDescent="0.25">
      <c r="B48" s="99" t="s">
        <v>272</v>
      </c>
      <c r="C48" s="46">
        <f t="shared" si="0"/>
        <v>25701</v>
      </c>
      <c r="D48" s="46">
        <f t="shared" si="0"/>
        <v>26802</v>
      </c>
      <c r="E48" s="46">
        <f t="shared" si="0"/>
        <v>64700</v>
      </c>
      <c r="F48" s="290">
        <f t="shared" si="0"/>
        <v>64700</v>
      </c>
    </row>
    <row r="49" spans="2:6" ht="12" customHeight="1" x14ac:dyDescent="0.25">
      <c r="B49" s="99" t="s">
        <v>276</v>
      </c>
      <c r="C49" s="46"/>
      <c r="D49" s="46"/>
      <c r="E49" s="46"/>
      <c r="F49" s="290"/>
    </row>
    <row r="50" spans="2:6" ht="12" customHeight="1" x14ac:dyDescent="0.25">
      <c r="B50" s="99"/>
      <c r="C50" s="46"/>
      <c r="D50" s="46"/>
      <c r="E50" s="46"/>
      <c r="F50" s="290"/>
    </row>
    <row r="51" spans="2:6" s="324" customFormat="1" ht="13.5" customHeight="1" thickBot="1" x14ac:dyDescent="0.25">
      <c r="B51" s="90" t="s">
        <v>277</v>
      </c>
      <c r="C51" s="76">
        <f>SUM(C45:C50)</f>
        <v>7363658</v>
      </c>
      <c r="D51" s="76">
        <f>SUM(D45:D50)</f>
        <v>11151585</v>
      </c>
      <c r="E51" s="76">
        <f>SUM(E45:E50)</f>
        <v>12489090</v>
      </c>
      <c r="F51" s="75">
        <f>SUM(F45:F50)</f>
        <v>13309725</v>
      </c>
    </row>
    <row r="52" spans="2:6" ht="9.9499999999999993" customHeight="1" thickTop="1" x14ac:dyDescent="0.25">
      <c r="B52" s="333"/>
      <c r="C52" s="333"/>
      <c r="D52" s="333"/>
      <c r="E52" s="333"/>
      <c r="F52" s="333"/>
    </row>
    <row r="53" spans="2:6" ht="9.9499999999999993" customHeight="1" x14ac:dyDescent="0.25">
      <c r="B53" s="333"/>
      <c r="C53" s="333"/>
      <c r="D53" s="333"/>
      <c r="E53" s="333"/>
      <c r="F53" s="333"/>
    </row>
    <row r="54" spans="2:6" ht="9.9499999999999993" customHeight="1" x14ac:dyDescent="0.25">
      <c r="B54" s="333"/>
      <c r="C54" s="333"/>
      <c r="D54" s="333"/>
      <c r="E54" s="333"/>
      <c r="F54" s="333"/>
    </row>
    <row r="55" spans="2:6" ht="15.75" customHeight="1" x14ac:dyDescent="0.25">
      <c r="B55" s="444" t="s">
        <v>82</v>
      </c>
      <c r="C55" s="444">
        <v>1821235.42</v>
      </c>
      <c r="D55" s="444">
        <v>2116283</v>
      </c>
      <c r="E55" s="444">
        <v>2305962</v>
      </c>
      <c r="F55" s="444">
        <v>3199040.8</v>
      </c>
    </row>
    <row r="56" spans="2:6" ht="9.9499999999999993" customHeight="1" x14ac:dyDescent="0.25">
      <c r="B56" s="333"/>
      <c r="C56" s="442"/>
      <c r="D56" s="442"/>
      <c r="E56" s="333"/>
      <c r="F56" s="333"/>
    </row>
    <row r="57" spans="2:6" ht="9.9499999999999993" customHeight="1" x14ac:dyDescent="0.25">
      <c r="B57" s="333"/>
      <c r="C57"/>
      <c r="D57"/>
      <c r="E57" s="333"/>
      <c r="F57" s="333"/>
    </row>
    <row r="58" spans="2:6" ht="12.75" customHeight="1" x14ac:dyDescent="0.25">
      <c r="B58" s="333"/>
      <c r="C58" s="445" t="s">
        <v>246</v>
      </c>
      <c r="D58" s="445"/>
      <c r="E58" s="333"/>
      <c r="F58" s="333"/>
    </row>
    <row r="59" spans="2:6" ht="9.9499999999999993" customHeight="1" x14ac:dyDescent="0.25">
      <c r="B59" s="333"/>
      <c r="C59" s="333"/>
      <c r="D59" s="333"/>
      <c r="E59" s="333"/>
      <c r="F59" s="333"/>
    </row>
    <row r="60" spans="2:6" ht="9.9499999999999993" customHeight="1" x14ac:dyDescent="0.25">
      <c r="B60" s="333"/>
      <c r="C60" s="333"/>
      <c r="D60" s="333"/>
      <c r="E60" s="333"/>
      <c r="F60" s="333"/>
    </row>
    <row r="61" spans="2:6" ht="9.9499999999999993" customHeight="1" x14ac:dyDescent="0.25">
      <c r="B61" s="333"/>
      <c r="C61" s="333"/>
      <c r="D61" s="333"/>
      <c r="E61" s="333"/>
      <c r="F61" s="333"/>
    </row>
    <row r="62" spans="2:6" ht="9.9499999999999993" customHeight="1" x14ac:dyDescent="0.25">
      <c r="B62" s="333"/>
      <c r="C62" s="333"/>
      <c r="D62" s="333"/>
      <c r="E62" s="333"/>
      <c r="F62" s="315" t="s">
        <v>278</v>
      </c>
    </row>
    <row r="63" spans="2:6" ht="9.9499999999999993" customHeight="1" x14ac:dyDescent="0.25">
      <c r="B63"/>
      <c r="C63"/>
      <c r="D63"/>
      <c r="E63"/>
      <c r="F63" s="310" t="s">
        <v>279</v>
      </c>
    </row>
    <row r="64" spans="2:6" ht="9.9499999999999993" customHeight="1" x14ac:dyDescent="0.25">
      <c r="B64"/>
      <c r="C64"/>
      <c r="D64"/>
      <c r="E64"/>
      <c r="F64" s="321"/>
    </row>
  </sheetData>
  <mergeCells count="4">
    <mergeCell ref="E5:F5"/>
    <mergeCell ref="B55:F55"/>
    <mergeCell ref="C56:D56"/>
    <mergeCell ref="C58:D58"/>
  </mergeCells>
  <pageMargins left="0.5" right="0.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S-1 Tentat</vt:lpstr>
      <vt:lpstr>S-1 Final</vt:lpstr>
      <vt:lpstr>Sch S-2</vt:lpstr>
      <vt:lpstr>Sch S-3</vt:lpstr>
      <vt:lpstr>Sch A</vt:lpstr>
      <vt:lpstr>Sch A-1</vt:lpstr>
      <vt:lpstr>Sch B-8</vt:lpstr>
      <vt:lpstr>Sch B-9</vt:lpstr>
      <vt:lpstr>Sch B-10</vt:lpstr>
      <vt:lpstr>Sch B-11</vt:lpstr>
      <vt:lpstr>Sch B-14 FE</vt:lpstr>
      <vt:lpstr>Sch B-14 MA</vt:lpstr>
      <vt:lpstr>Sch B-14 CP</vt:lpstr>
      <vt:lpstr>Sch B-14 Gnts</vt:lpstr>
      <vt:lpstr>Sch T</vt:lpstr>
      <vt:lpstr>Sch 30</vt:lpstr>
      <vt:lpstr>Sch 31</vt:lpstr>
      <vt:lpstr>Sch 32</vt:lpstr>
      <vt:lpstr>Chklist-General</vt:lpstr>
      <vt:lpstr>Chklist-Condensed</vt:lpstr>
      <vt:lpstr>Chklist-Exempt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Willett, Michael</dc:creator>
  <cp:lastModifiedBy>Jennifer McCain</cp:lastModifiedBy>
  <cp:lastPrinted>2024-05-28T16:38:32Z</cp:lastPrinted>
  <dcterms:created xsi:type="dcterms:W3CDTF">2021-04-13T19:31:40Z</dcterms:created>
  <dcterms:modified xsi:type="dcterms:W3CDTF">2024-05-28T16:45:18Z</dcterms:modified>
</cp:coreProperties>
</file>